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1785" yWindow="450" windowWidth="15480" windowHeight="10515" tabRatio="799" activeTab="0"/>
  </bookViews>
  <sheets>
    <sheet name="Certification Page" sheetId="17" r:id="rId1"/>
    <sheet name="Cert Page - Serv Locations" sheetId="85" r:id="rId2"/>
    <sheet name="Cert Page - Service Selection" sheetId="95" r:id="rId3"/>
    <sheet name="A - Exp Rpt" sheetId="42" r:id="rId4"/>
    <sheet name="B - Income Stmt" sheetId="94" r:id="rId5"/>
    <sheet name="C - Intentionally Blank" sheetId="7" r:id="rId6"/>
    <sheet name="D - Direct Care Staff" sheetId="30" r:id="rId7"/>
    <sheet name="D1 - Other Staff" sheetId="81" r:id="rId8"/>
    <sheet name="D2 - Contract Staff" sheetId="82" r:id="rId9"/>
    <sheet name="D3 - Admin Staff" sheetId="83" r:id="rId10"/>
    <sheet name="E - Depr. Buildings" sheetId="65" r:id="rId11"/>
    <sheet name="E-1 - Depr. Motor Vehicles" sheetId="66" r:id="rId12"/>
    <sheet name="E-2-Depr Fixed Assets &amp; Equip" sheetId="77" r:id="rId13"/>
    <sheet name="F - Other Program Expenses" sheetId="71" r:id="rId14"/>
    <sheet name="F-1 - Admin-Program Occ Exp" sheetId="46" r:id="rId15"/>
    <sheet name="G - Related Party" sheetId="96" r:id="rId16"/>
    <sheet name="H - Allocation Procedures" sheetId="33" r:id="rId17"/>
    <sheet name="I -Participant Transportation" sheetId="72" r:id="rId18"/>
    <sheet name="J - Intentionally Blank" sheetId="60" r:id="rId19"/>
    <sheet name="Comments Page" sheetId="79" r:id="rId20"/>
    <sheet name="Provider Use Page" sheetId="87" r:id="rId21"/>
  </sheets>
  <definedNames>
    <definedName name="ColCnt" localSheetId="2">'Cert Page - Service Selection'!$J$8</definedName>
    <definedName name="ColCnt">#REF!</definedName>
    <definedName name="_xlnm.Print_Area" localSheetId="3">'A - Exp Rpt'!$B$2:$X$48</definedName>
    <definedName name="_xlnm.Print_Area" localSheetId="4">'B - Income Stmt'!$B$2:$R$57</definedName>
    <definedName name="_xlnm.Print_Area" localSheetId="5">'C - Intentionally Blank'!$B$2:$R$9</definedName>
    <definedName name="_xlnm.Print_Area" localSheetId="1">'Cert Page - Serv Locations'!$A$1:$K$415</definedName>
    <definedName name="_xlnm.Print_Area" localSheetId="2">'Cert Page - Service Selection'!$B$1:$I$81</definedName>
    <definedName name="_xlnm.Print_Area" localSheetId="0">'Certification Page'!$B$5:$V$72</definedName>
    <definedName name="_xlnm.Print_Area" localSheetId="19">'Comments Page'!$A$1:$J$42</definedName>
    <definedName name="_xlnm.Print_Area" localSheetId="6">'D - Direct Care Staff'!$B$2:$T$50</definedName>
    <definedName name="_xlnm.Print_Area" localSheetId="7">'D1 - Other Staff'!$B$2:$T$48</definedName>
    <definedName name="_xlnm.Print_Area" localSheetId="8">'D2 - Contract Staff'!$A$2:$Q$55</definedName>
    <definedName name="_xlnm.Print_Area" localSheetId="9">'D3 - Admin Staff'!$B$2:$R$48</definedName>
    <definedName name="_xlnm.Print_Area" localSheetId="10">'E - Depr. Buildings'!$B$2:$L$60</definedName>
    <definedName name="_xlnm.Print_Area" localSheetId="11">'E-1 - Depr. Motor Vehicles'!$B$2:$L$36</definedName>
    <definedName name="_xlnm.Print_Area" localSheetId="12">'E-2-Depr Fixed Assets &amp; Equip'!$B$1:$L$65</definedName>
    <definedName name="_xlnm.Print_Area" localSheetId="13">'F - Other Program Expenses'!$B$1:$P$38</definedName>
    <definedName name="_xlnm.Print_Area" localSheetId="14">'F-1 - Admin-Program Occ Exp'!$B$1:$P$22</definedName>
    <definedName name="_xlnm.Print_Area" localSheetId="15">'G - Related Party'!$B$2:$L$66</definedName>
    <definedName name="_xlnm.Print_Area" localSheetId="16">'H - Allocation Procedures'!$B$2:$P$53</definedName>
    <definedName name="_xlnm.Print_Area" localSheetId="17">'I -Participant Transportation'!$B$1:$L$28</definedName>
    <definedName name="_xlnm.Print_Area" localSheetId="18">'J - Intentionally Blank'!$B$1:$H$46</definedName>
    <definedName name="_xlnm.Print_Area" localSheetId="20">'Provider Use Page'!$A$1:$J$25</definedName>
    <definedName name="SchA_Clear">'A - Exp Rpt'!$K$11:$CO$29</definedName>
    <definedName name="SchA_Clear2">'A - Exp Rpt'!$CT$14:$CT$232</definedName>
    <definedName name="SchA_Clear3">'A - Exp Rpt'!$K$37:$CM$37</definedName>
    <definedName name="SchA_Clear4">'A - Exp Rpt'!$K$39:$CM$39</definedName>
    <definedName name="SchA_Clear5">'A - Exp Rpt'!$K$44:$CM$44</definedName>
    <definedName name="SchA_Clear6">'A - Exp Rpt'!$K$32:$CM$32</definedName>
    <definedName name="SchA_PrintEnd" localSheetId="2">'Cert Page - Service Selection'!$L$8</definedName>
    <definedName name="SchA_PrintEnd">#REF!</definedName>
    <definedName name="SchA_SavePCData">'A - Exp Rpt'!$CT$14</definedName>
    <definedName name="SchA_Start">'A - Exp Rpt'!$K$11</definedName>
    <definedName name="SelectedServiceCount" localSheetId="2">'Cert Page - Service Selection'!$J$7</definedName>
    <definedName name="SelectedServiceCount">#REF!</definedName>
    <definedName name="ServiceCount" localSheetId="2">'Cert Page - Service Selection'!$J$6</definedName>
    <definedName name="ServiceCount">#REF!</definedName>
    <definedName name="_xlnm.Print_Titles" localSheetId="1">'Cert Page - Serv Locations'!$1:$15</definedName>
    <definedName name="_xlnm.Print_Titles" localSheetId="2">'Cert Page - Service Selection'!$1:$10</definedName>
    <definedName name="_xlnm.Print_Titles" localSheetId="3">'A - Exp Rpt'!$B:$D</definedName>
    <definedName name="_xlnm.Print_Titles" localSheetId="5">'C - Intentionally Blank'!$2:$9</definedName>
    <definedName name="_xlnm.Print_Titles" localSheetId="10">'E - Depr. Buildings'!$2:$7</definedName>
    <definedName name="_xlnm.Print_Titles" localSheetId="11">'E-1 - Depr. Motor Vehicles'!$2:$7</definedName>
    <definedName name="_xlnm.Print_Titles" localSheetId="12">'E-2-Depr Fixed Assets &amp; Equip'!$2:$7</definedName>
    <definedName name="_xlnm.Print_Titles" localSheetId="15">'G - Related Party'!$1:$10</definedName>
    <definedName name="_xlnm.Print_Titles" localSheetId="18">'J - Intentionally Blank'!$1:$6</definedName>
    <definedName name="_xlnm.Print_Titles" localSheetId="19">'Comments Page'!$1:$8</definedName>
    <definedName name="_xlnm.Print_Titles" localSheetId="20">'Provider Use Page'!$1:$5</definedName>
  </definedNames>
  <calcPr calcId="145621"/>
</workbook>
</file>

<file path=xl/comments3.xml><?xml version="1.0" encoding="utf-8"?>
<comments xmlns="http://schemas.openxmlformats.org/spreadsheetml/2006/main">
  <authors>
    <author>ernie-leonard</author>
  </authors>
  <commentList>
    <comment ref="J11" authorId="0">
      <text>
        <r>
          <rPr>
            <b/>
            <sz val="9"/>
            <rFont val="Tahoma"/>
            <family val="2"/>
          </rPr>
          <t>ernie-leonard:</t>
        </r>
        <r>
          <rPr>
            <sz val="9"/>
            <rFont val="Tahoma"/>
            <family val="2"/>
          </rPr>
          <t xml:space="preserve">
Macro was removed from template but the text in red highlights were not removed to allow functionality of the macro to be restored if requested.
The black text is still used even without the macro</t>
        </r>
      </text>
    </comment>
  </commentList>
</comments>
</file>

<file path=xl/comments4.xml><?xml version="1.0" encoding="utf-8"?>
<comments xmlns="http://schemas.openxmlformats.org/spreadsheetml/2006/main">
  <authors>
    <author>ernie-leonard</author>
    <author>elizabeth-larson</author>
  </authors>
  <commentList>
    <comment ref="CT12" authorId="0">
      <text>
        <r>
          <rPr>
            <b/>
            <sz val="9"/>
            <rFont val="Tahoma"/>
            <family val="2"/>
          </rPr>
          <t>ernie-leonard:</t>
        </r>
        <r>
          <rPr>
            <sz val="9"/>
            <rFont val="Tahoma"/>
            <family val="2"/>
          </rPr>
          <t xml:space="preserve">
Macro was removed from template but these columns were not removed to allow functionality of the macro to be restored if requested</t>
        </r>
      </text>
    </comment>
    <comment ref="CP15" authorId="1">
      <text>
        <r>
          <rPr>
            <b/>
            <sz val="8"/>
            <rFont val="Tahoma"/>
            <family val="2"/>
          </rPr>
          <t>If this cell says, "No", the total expenses in Column F do not equal the total expenses in Columns G through CI. The difference between these two values must be 0. 
Please review the inputs to these cells and correct. The value in the cells to the right must equal 0.</t>
        </r>
        <r>
          <rPr>
            <sz val="8"/>
            <rFont val="Tahoma"/>
            <family val="2"/>
          </rPr>
          <t xml:space="preserve">
</t>
        </r>
        <r>
          <rPr>
            <b/>
            <sz val="8"/>
            <rFont val="Tahoma"/>
            <family val="2"/>
          </rPr>
          <t>If this cell says, "Yes", the totals match.
Note: There is a threshold of 
+/- $25.</t>
        </r>
      </text>
    </comment>
    <comment ref="CV15" authorId="1">
      <text>
        <r>
          <rPr>
            <b/>
            <sz val="8"/>
            <rFont val="Tahoma"/>
            <family val="2"/>
          </rPr>
          <t>If this cell says, "No", the total expenses in Column A do not equal the total expenses in Columns B through F. The difference between these two values must be 0.
Please review the inputs to these cells and correct. The value in the cells to the left must equal 0.
If this cell says, "Yes", the totals match.</t>
        </r>
        <r>
          <rPr>
            <sz val="8"/>
            <rFont val="Tahoma"/>
            <family val="2"/>
          </rPr>
          <t xml:space="preserve">
</t>
        </r>
        <r>
          <rPr>
            <b/>
            <sz val="8"/>
            <rFont val="Tahoma"/>
            <family val="2"/>
          </rPr>
          <t>Note: There is a threshold of 
+/- $25.</t>
        </r>
      </text>
    </comment>
  </commentList>
</comments>
</file>

<file path=xl/sharedStrings.xml><?xml version="1.0" encoding="utf-8"?>
<sst xmlns="http://schemas.openxmlformats.org/spreadsheetml/2006/main" count="1876" uniqueCount="862">
  <si>
    <t>X
X
X</t>
  </si>
  <si>
    <t>Schedule F-1</t>
  </si>
  <si>
    <t>Schedule D-2</t>
  </si>
  <si>
    <t>Schedule F</t>
  </si>
  <si>
    <t>Schedule I</t>
  </si>
  <si>
    <t xml:space="preserve"> ** If the provider has more than eight related party transactions for management, administrative, professional and/or other services, the provider must submit a supplemental schedule listing each transaction separately. </t>
  </si>
  <si>
    <t>If "Other" is selected in Line 1 above, please describe</t>
  </si>
  <si>
    <t>If "Other " is selected in Line 8 above, please describe</t>
  </si>
  <si>
    <t xml:space="preserve"> *** Use the Comments tab or a supplemental schedule if additional space is needed to provide detail necessary to adequately describe any transactions disclosed in 1b and/or 2b above.</t>
  </si>
  <si>
    <t xml:space="preserve">If your response to Question 1 indicates "Other" as the basis for allocation, please explain the method used and how such method results in a fair and equitable distribution of expenses. </t>
  </si>
  <si>
    <t>Has additional supporting documentation been uploaded or provided on the Comments tab?</t>
  </si>
  <si>
    <t>Cert Page - Serv Locations</t>
  </si>
  <si>
    <t>Cert Page - Service Selection</t>
  </si>
  <si>
    <t xml:space="preserve">     Residential Building Equipment</t>
  </si>
  <si>
    <t xml:space="preserve">     Residential Other</t>
  </si>
  <si>
    <t>TOTAL RESIDENTIAL FIXED ASSETS/EQUIPMENT</t>
  </si>
  <si>
    <t>One-Individual Home, Eligible</t>
  </si>
  <si>
    <t>Two-Individual Home, Eligible</t>
  </si>
  <si>
    <t>Three-Individual Home, Eligible</t>
  </si>
  <si>
    <t>Four-Individual Home, Eligible</t>
  </si>
  <si>
    <t>N/A</t>
  </si>
  <si>
    <t>BL</t>
  </si>
  <si>
    <t>BM</t>
  </si>
  <si>
    <t>BN</t>
  </si>
  <si>
    <t>BO</t>
  </si>
  <si>
    <t>BP</t>
  </si>
  <si>
    <t>BQ</t>
  </si>
  <si>
    <t>BR</t>
  </si>
  <si>
    <t>BS</t>
  </si>
  <si>
    <t>BT</t>
  </si>
  <si>
    <t>BU</t>
  </si>
  <si>
    <t>CB</t>
  </si>
  <si>
    <t>CI</t>
  </si>
  <si>
    <t>CP</t>
  </si>
  <si>
    <t>CW</t>
  </si>
  <si>
    <t>DD</t>
  </si>
  <si>
    <t>Various</t>
  </si>
  <si>
    <t>Description</t>
  </si>
  <si>
    <t>Service</t>
  </si>
  <si>
    <t>Code</t>
  </si>
  <si>
    <t>FO</t>
  </si>
  <si>
    <t>GF</t>
  </si>
  <si>
    <t>SCHEDULE C – This schedule has been intentionally left blank.</t>
  </si>
  <si>
    <t>c6:</t>
  </si>
  <si>
    <t>c7:</t>
  </si>
  <si>
    <t>c8:</t>
  </si>
  <si>
    <t>c9:</t>
  </si>
  <si>
    <t>To:</t>
  </si>
  <si>
    <t>(Preparer Name)</t>
  </si>
  <si>
    <t>MPI Number</t>
  </si>
  <si>
    <t>CERTIFICATION PAGE – PROVIDER SERVICE LOCATIONS</t>
  </si>
  <si>
    <t>Transportation - Participant (Schedule I)</t>
  </si>
  <si>
    <t>Program Supplies (Schedule F)</t>
  </si>
  <si>
    <t>Other Vehicle Expense (Schedule E-1)</t>
  </si>
  <si>
    <t>Other Program Expense (Schedule F)</t>
  </si>
  <si>
    <t>Transportation - Participant Motor Vehicle (Schedule E-1)</t>
  </si>
  <si>
    <t>MPI Number:</t>
  </si>
  <si>
    <t>IRS Tax ID Number:</t>
  </si>
  <si>
    <t xml:space="preserve">      I have prepared this report and, to the best of my knowledge and belief, it represents true and accurate data of the Provider stated above.</t>
  </si>
  <si>
    <t>MPI NUMBER:</t>
  </si>
  <si>
    <t>Wages and Salaries - Food Preparation Worker</t>
  </si>
  <si>
    <t>Employee Benefits - Food Preparation Worker</t>
  </si>
  <si>
    <t>Depreciation - Buildings (Schedule E)</t>
  </si>
  <si>
    <t>Depreciation - Fixed Assets/Equipment (Schedule E-2)</t>
  </si>
  <si>
    <t>Number of Units of Service (Licensed or Staffed) Available</t>
  </si>
  <si>
    <t>Licensure</t>
  </si>
  <si>
    <t>No</t>
  </si>
  <si>
    <t>Yes</t>
  </si>
  <si>
    <t>Private Clients</t>
  </si>
  <si>
    <t>United Way (service fees only)</t>
  </si>
  <si>
    <t>Investment Income</t>
  </si>
  <si>
    <t>TOTAL REVENUE</t>
  </si>
  <si>
    <t xml:space="preserve"> </t>
  </si>
  <si>
    <t xml:space="preserve">     </t>
  </si>
  <si>
    <t>Cash</t>
  </si>
  <si>
    <t>CERTIFICATION PAGE</t>
  </si>
  <si>
    <t>(Title)</t>
  </si>
  <si>
    <t>Other</t>
  </si>
  <si>
    <t>Position</t>
  </si>
  <si>
    <t>Other (Specify)</t>
  </si>
  <si>
    <t>Credentials,</t>
  </si>
  <si>
    <t>or Degree</t>
  </si>
  <si>
    <t>c1:</t>
  </si>
  <si>
    <t>c2:</t>
  </si>
  <si>
    <t>c3:</t>
  </si>
  <si>
    <t>c4:</t>
  </si>
  <si>
    <t>c5:</t>
  </si>
  <si>
    <t>c10:</t>
  </si>
  <si>
    <t>c11:</t>
  </si>
  <si>
    <t>c12:</t>
  </si>
  <si>
    <t>c13:</t>
  </si>
  <si>
    <t>c14:</t>
  </si>
  <si>
    <t>c15:</t>
  </si>
  <si>
    <t>b1:</t>
  </si>
  <si>
    <t>b2:</t>
  </si>
  <si>
    <t>b3:</t>
  </si>
  <si>
    <t>b4:</t>
  </si>
  <si>
    <t>b5:</t>
  </si>
  <si>
    <t>b6:</t>
  </si>
  <si>
    <t>b7:</t>
  </si>
  <si>
    <t>b8:</t>
  </si>
  <si>
    <t>b9:</t>
  </si>
  <si>
    <t>b10:</t>
  </si>
  <si>
    <t>b11:</t>
  </si>
  <si>
    <t>b12:</t>
  </si>
  <si>
    <t>b13:</t>
  </si>
  <si>
    <t>b14:</t>
  </si>
  <si>
    <t>b15:</t>
  </si>
  <si>
    <t>d1:</t>
  </si>
  <si>
    <t>d2:</t>
  </si>
  <si>
    <t>d3:</t>
  </si>
  <si>
    <t>d4:</t>
  </si>
  <si>
    <t>d5:</t>
  </si>
  <si>
    <t>d6:</t>
  </si>
  <si>
    <t>d7:</t>
  </si>
  <si>
    <t>d8:</t>
  </si>
  <si>
    <t>d9:</t>
  </si>
  <si>
    <t>d10:</t>
  </si>
  <si>
    <t>d11:</t>
  </si>
  <si>
    <t>d12:</t>
  </si>
  <si>
    <t>d13:</t>
  </si>
  <si>
    <t>d15:</t>
  </si>
  <si>
    <t>Begin Date of Service</t>
  </si>
  <si>
    <t>End Date of Service</t>
  </si>
  <si>
    <t>Depreciation Expense</t>
  </si>
  <si>
    <t>CAPACITY / UNITS OF SERVICE</t>
  </si>
  <si>
    <t>A</t>
  </si>
  <si>
    <t>B</t>
  </si>
  <si>
    <t>C</t>
  </si>
  <si>
    <t>D</t>
  </si>
  <si>
    <t>E</t>
  </si>
  <si>
    <t>F</t>
  </si>
  <si>
    <t>G</t>
  </si>
  <si>
    <t>PERIOD OF REPORT:</t>
  </si>
  <si>
    <t>H</t>
  </si>
  <si>
    <t>Wages</t>
  </si>
  <si>
    <t>EXPENSES, NET OF CONTRIBUTIONS/REVENUE</t>
  </si>
  <si>
    <t>1a</t>
  </si>
  <si>
    <t>2a</t>
  </si>
  <si>
    <t>3a</t>
  </si>
  <si>
    <t>4a</t>
  </si>
  <si>
    <t>SCHEDULE B – INCOME STATEMENT</t>
  </si>
  <si>
    <t>6a</t>
  </si>
  <si>
    <t>Address:</t>
  </si>
  <si>
    <t>From:</t>
  </si>
  <si>
    <t>Period of Report:</t>
  </si>
  <si>
    <t>I</t>
  </si>
  <si>
    <t>Bill Unit</t>
  </si>
  <si>
    <t>Day</t>
  </si>
  <si>
    <t>RN</t>
  </si>
  <si>
    <t/>
  </si>
  <si>
    <t>Original</t>
  </si>
  <si>
    <t>Recorded</t>
  </si>
  <si>
    <t>Annual</t>
  </si>
  <si>
    <t>Method</t>
  </si>
  <si>
    <t>Rate</t>
  </si>
  <si>
    <t>Expense</t>
  </si>
  <si>
    <t>Years in Business:</t>
  </si>
  <si>
    <t>Depreciation</t>
  </si>
  <si>
    <t>SUBTOTAL</t>
  </si>
  <si>
    <t>Fees</t>
  </si>
  <si>
    <t>J</t>
  </si>
  <si>
    <t>State:</t>
  </si>
  <si>
    <t>City:</t>
  </si>
  <si>
    <t>ZIP:</t>
  </si>
  <si>
    <t>K</t>
  </si>
  <si>
    <t>L</t>
  </si>
  <si>
    <t>M</t>
  </si>
  <si>
    <t>N</t>
  </si>
  <si>
    <t>O</t>
  </si>
  <si>
    <t>P</t>
  </si>
  <si>
    <t>Waiver</t>
  </si>
  <si>
    <t>Prior Years</t>
  </si>
  <si>
    <t>Accrual</t>
  </si>
  <si>
    <t>Modified Cash</t>
  </si>
  <si>
    <t>Hours</t>
  </si>
  <si>
    <t>SCHEDULE G – RELATED PARTY TRANSACTIONS</t>
  </si>
  <si>
    <t>Telephone</t>
  </si>
  <si>
    <t>Insurance</t>
  </si>
  <si>
    <t>Accounting and Auditing</t>
  </si>
  <si>
    <t>Office Supplies</t>
  </si>
  <si>
    <t>Information Systems</t>
  </si>
  <si>
    <t>Professional Dues</t>
  </si>
  <si>
    <t>Rent of Space</t>
  </si>
  <si>
    <t>Interest Expense - Buildings</t>
  </si>
  <si>
    <t>Insurance and Property Tax</t>
  </si>
  <si>
    <t>W7010 TD</t>
  </si>
  <si>
    <t>W7010 TE</t>
  </si>
  <si>
    <t>W7012 TD</t>
  </si>
  <si>
    <t>W7012 TE</t>
  </si>
  <si>
    <t>W7014 TD</t>
  </si>
  <si>
    <t>W7014 TE</t>
  </si>
  <si>
    <t>W7016 TD</t>
  </si>
  <si>
    <t>W7016 TE</t>
  </si>
  <si>
    <t>W7018 TD</t>
  </si>
  <si>
    <t>W7018 TE</t>
  </si>
  <si>
    <t>W7020 TD</t>
  </si>
  <si>
    <t>W7020 TE</t>
  </si>
  <si>
    <t>W7022 TD</t>
  </si>
  <si>
    <t>W7022 TE</t>
  </si>
  <si>
    <t>W7024 TD</t>
  </si>
  <si>
    <t>W7024 TE</t>
  </si>
  <si>
    <t>W7026 TD</t>
  </si>
  <si>
    <t>W7026 TE</t>
  </si>
  <si>
    <t>W7028 TD</t>
  </si>
  <si>
    <t>W7028 TE</t>
  </si>
  <si>
    <t>W7291</t>
  </si>
  <si>
    <t>W7291 TD</t>
  </si>
  <si>
    <t>W7291 TE</t>
  </si>
  <si>
    <t>W7293</t>
  </si>
  <si>
    <t>W7293 TD</t>
  </si>
  <si>
    <t>W7293 TE</t>
  </si>
  <si>
    <t>W7295</t>
  </si>
  <si>
    <t>W7295 TD</t>
  </si>
  <si>
    <t>W7295 TE</t>
  </si>
  <si>
    <t>W7297</t>
  </si>
  <si>
    <t>W7297 TD</t>
  </si>
  <si>
    <t>W7297 TE</t>
  </si>
  <si>
    <t>W6090</t>
  </si>
  <si>
    <t>W6090 TD</t>
  </si>
  <si>
    <t>W6090 TE</t>
  </si>
  <si>
    <t>W6092 UA</t>
  </si>
  <si>
    <t>W6090 UA</t>
  </si>
  <si>
    <t>W6092</t>
  </si>
  <si>
    <t>W6092 TD</t>
  </si>
  <si>
    <t>W6092 TE</t>
  </si>
  <si>
    <t>W6094</t>
  </si>
  <si>
    <t>W6094 TD</t>
  </si>
  <si>
    <t>W6094 TE</t>
  </si>
  <si>
    <t>W6094 UA</t>
  </si>
  <si>
    <t>W6096</t>
  </si>
  <si>
    <t>W6096 TD</t>
  </si>
  <si>
    <t>W6096 TE</t>
  </si>
  <si>
    <t>W6096 UA</t>
  </si>
  <si>
    <t>W6098</t>
  </si>
  <si>
    <t>W6098 TD</t>
  </si>
  <si>
    <t>W6098 TE</t>
  </si>
  <si>
    <t>W6098 UA</t>
  </si>
  <si>
    <t>Statement of Preparer (If Other Than Provider)</t>
  </si>
  <si>
    <t>Provider Name:</t>
  </si>
  <si>
    <t>Does Provider have an independent audit?</t>
  </si>
  <si>
    <t>Form of Certification by Officer or Administrator of Provider:</t>
  </si>
  <si>
    <t>PROVIDER NAME:</t>
  </si>
  <si>
    <t>Utilities &amp; Maintenance</t>
  </si>
  <si>
    <t xml:space="preserve">SCHEDULE H – PROGRAM EXPENSE ALLOCATION PROCEDURES </t>
  </si>
  <si>
    <t>PROGRAM DIRECT CARE STAFF</t>
  </si>
  <si>
    <t>Contracted Staff</t>
  </si>
  <si>
    <t>OTHER PROGRAM STAFF</t>
  </si>
  <si>
    <t>Program Direct Care Staff Salary/Wages (Schedule D)</t>
  </si>
  <si>
    <t>Program Direct Care Staff ERE (Schedule D)</t>
  </si>
  <si>
    <t>Other Program Staff Salary/Wages (Schedule D-1)</t>
  </si>
  <si>
    <t>Other Program Staff ERE (Schedule D-1)</t>
  </si>
  <si>
    <t>Contracted Staff (Schedule D-2)</t>
  </si>
  <si>
    <t>Administrative Staff Salary/Wages (Schedule D-3)</t>
  </si>
  <si>
    <t>Administrative Staff ERE (Schedule D-3)</t>
  </si>
  <si>
    <t>Lease/Loan Charge</t>
  </si>
  <si>
    <t>Fuel</t>
  </si>
  <si>
    <t>Maintenance</t>
  </si>
  <si>
    <t>License/Registration/Taxes</t>
  </si>
  <si>
    <t>Reimbursed Mileage</t>
  </si>
  <si>
    <t>RESIDENTIAL OCCUPANCY</t>
  </si>
  <si>
    <t>Wages and Salaries</t>
  </si>
  <si>
    <t>County</t>
  </si>
  <si>
    <t>Employee Benefits</t>
  </si>
  <si>
    <t>Purchased Personnel</t>
  </si>
  <si>
    <t>Operating Expenses</t>
  </si>
  <si>
    <t>Rent</t>
  </si>
  <si>
    <t>Cable</t>
  </si>
  <si>
    <t>Communication</t>
  </si>
  <si>
    <t>Electric</t>
  </si>
  <si>
    <t>Heating</t>
  </si>
  <si>
    <t>Sewage</t>
  </si>
  <si>
    <t>Water</t>
  </si>
  <si>
    <t>Clothing</t>
  </si>
  <si>
    <t>Facility Maintenance</t>
  </si>
  <si>
    <t>Food</t>
  </si>
  <si>
    <t>Household Goods</t>
  </si>
  <si>
    <t>Housekeeping</t>
  </si>
  <si>
    <t>Insurance - Property</t>
  </si>
  <si>
    <t>Insurance -  Other (Specify)</t>
  </si>
  <si>
    <t>Real Estate Taxes</t>
  </si>
  <si>
    <t>Salary and</t>
  </si>
  <si>
    <t>CONTRACTED STAFF</t>
  </si>
  <si>
    <t>CEO</t>
  </si>
  <si>
    <t>CFO</t>
  </si>
  <si>
    <t>Residential Adaptation</t>
  </si>
  <si>
    <t xml:space="preserve">SCHEDULE A – EXPENSE REPORT </t>
  </si>
  <si>
    <t>Officer or Administrator Name:</t>
  </si>
  <si>
    <t>(Officer or Administrator of Provider)</t>
  </si>
  <si>
    <t>MOTOR VEHICLES</t>
  </si>
  <si>
    <t>FIXED ASSETS/EQUIPMENT</t>
  </si>
  <si>
    <t>4b</t>
  </si>
  <si>
    <t>W7078</t>
  </si>
  <si>
    <t>W7080</t>
  </si>
  <si>
    <t>W7082</t>
  </si>
  <si>
    <t>W7037</t>
  </si>
  <si>
    <t>W7039</t>
  </si>
  <si>
    <t>W7010</t>
  </si>
  <si>
    <t>W7012</t>
  </si>
  <si>
    <t>W7014</t>
  </si>
  <si>
    <t>W7016</t>
  </si>
  <si>
    <t>W7018</t>
  </si>
  <si>
    <t>W7020</t>
  </si>
  <si>
    <t>W7022</t>
  </si>
  <si>
    <t>W7024</t>
  </si>
  <si>
    <t>W7026</t>
  </si>
  <si>
    <t>W7028</t>
  </si>
  <si>
    <r>
      <t xml:space="preserve">I </t>
    </r>
    <r>
      <rPr>
        <u val="single"/>
        <sz val="10"/>
        <rFont val="Arial"/>
        <family val="2"/>
      </rPr>
      <t>CERTIFY</t>
    </r>
    <r>
      <rPr>
        <sz val="10"/>
        <rFont val="Arial"/>
        <family val="2"/>
      </rPr>
      <t xml:space="preserve"> that I have examined the accompanying schedules of revenues and expenses and the calculations of cost-of-service</t>
    </r>
  </si>
  <si>
    <t xml:space="preserve">were prepared from the books and records of the Provider in accordance with instructions contained in this report and allowable </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</si>
  <si>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</si>
  <si>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</si>
  <si>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</si>
  <si>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</si>
  <si>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</si>
  <si>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</si>
  <si>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</si>
  <si>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</si>
  <si>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</si>
  <si>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</si>
  <si>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</si>
  <si>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</si>
  <si>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</si>
  <si>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</si>
  <si>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</si>
  <si>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</si>
  <si>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</si>
  <si>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</si>
  <si>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</si>
  <si>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</si>
  <si>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</si>
  <si>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</si>
  <si>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</si>
  <si>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</si>
  <si>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</si>
  <si>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</si>
  <si>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</si>
  <si>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</si>
  <si>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</si>
  <si>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AU</t>
  </si>
  <si>
    <t>AV</t>
  </si>
  <si>
    <t>AW</t>
  </si>
  <si>
    <t>AX</t>
  </si>
  <si>
    <t>AY</t>
  </si>
  <si>
    <t>BA</t>
  </si>
  <si>
    <t>BC</t>
  </si>
  <si>
    <t>BD</t>
  </si>
  <si>
    <t>BE</t>
  </si>
  <si>
    <t>BF</t>
  </si>
  <si>
    <t>BG</t>
  </si>
  <si>
    <t>SCHEDULE A – EXPENSE REPORT</t>
  </si>
  <si>
    <t>BUILDINGS</t>
  </si>
  <si>
    <t>Leasehold Improvements</t>
  </si>
  <si>
    <t>Total Residential Buildings</t>
  </si>
  <si>
    <t>TOTAL PARTICIPANT TRANSPORTATION EXPENSE</t>
  </si>
  <si>
    <t>BH</t>
  </si>
  <si>
    <t>BI</t>
  </si>
  <si>
    <t>BJ</t>
  </si>
  <si>
    <t>BK</t>
  </si>
  <si>
    <t>ADMINISTRATIVE STAFF</t>
  </si>
  <si>
    <t>of</t>
  </si>
  <si>
    <t>Unlicensed Residential Habilitation in Community Homes</t>
  </si>
  <si>
    <t>Unlicensed Residential Habilitation in Family Living Homes</t>
  </si>
  <si>
    <t>Child Residential Services</t>
  </si>
  <si>
    <t>Community Residential Rehabilitation Services</t>
  </si>
  <si>
    <t>Licensed Adult Family Living Homes</t>
  </si>
  <si>
    <t>Licensed Child Family Living Homes</t>
  </si>
  <si>
    <t>Licensed Residential Habilitation Community Homes</t>
  </si>
  <si>
    <t xml:space="preserve">Contractor </t>
  </si>
  <si>
    <t>Waiver*</t>
  </si>
  <si>
    <t xml:space="preserve">     SUBTOTAL</t>
  </si>
  <si>
    <t xml:space="preserve">    SUBTOTAL</t>
  </si>
  <si>
    <t>SCHEDULE F – OTHER PROGRAM EXPENSES (WAIVER-RELATED)</t>
  </si>
  <si>
    <t>OTHER PROGRAM EXPENSES</t>
  </si>
  <si>
    <t>PROGRAM SUPPLIES</t>
  </si>
  <si>
    <t>TOTAL OTHER PROGRAM EXPENSES AND SUPPLIES</t>
  </si>
  <si>
    <t>SCHEDULE I – PARTICIPANT TRANSPORTATION EXPENSES (WAIVER-RELATED)</t>
  </si>
  <si>
    <t>PARTICIPANT TRANSPORTATION EXPENSES:</t>
  </si>
  <si>
    <t>TOTAL RESIDENTIAL OCCUPANCY EXPENSES</t>
  </si>
  <si>
    <t>Personnel Expenses</t>
  </si>
  <si>
    <t>Expense for</t>
  </si>
  <si>
    <t>Waiver Participants</t>
  </si>
  <si>
    <t xml:space="preserve">COST REPORT: </t>
  </si>
  <si>
    <t>Schedule</t>
  </si>
  <si>
    <t>Comments:</t>
  </si>
  <si>
    <t>Certification Page</t>
  </si>
  <si>
    <t>A - Exp Rpt</t>
  </si>
  <si>
    <t>B - Income Stmt</t>
  </si>
  <si>
    <t>D - Direct Care Staff</t>
  </si>
  <si>
    <t>D1 - Other Staff</t>
  </si>
  <si>
    <t>D2 - Contract Staff</t>
  </si>
  <si>
    <t>D3 - Admin Staff</t>
  </si>
  <si>
    <t>E - Depr. Buildings</t>
  </si>
  <si>
    <t>E-1 - Depr. Motor Vehicles</t>
  </si>
  <si>
    <t xml:space="preserve">E-2-Depr Fixed Assets &amp; Equip </t>
  </si>
  <si>
    <t>F - Other Program Expenses</t>
  </si>
  <si>
    <t>F-1 - Admin-Program Occ Exp</t>
  </si>
  <si>
    <t>G - Related Party</t>
  </si>
  <si>
    <t>H - Allocation Procedures</t>
  </si>
  <si>
    <t>I -Participant Transportation</t>
  </si>
  <si>
    <t xml:space="preserve">   10a.</t>
  </si>
  <si>
    <t xml:space="preserve">   10b.</t>
  </si>
  <si>
    <t xml:space="preserve">   10c.</t>
  </si>
  <si>
    <t>Other Contributions:</t>
  </si>
  <si>
    <t xml:space="preserve">   1a.      Waiver Revenue for Waiver Eligible Services</t>
  </si>
  <si>
    <t xml:space="preserve">   1b.      Waiver Revenue for Waiver Ineligible Services</t>
  </si>
  <si>
    <t>SUBTOTAL (Lines 1-29)</t>
  </si>
  <si>
    <t>SUBTOTAL (Lines 31-59)</t>
  </si>
  <si>
    <t>Total (Line 30 + Line 60)</t>
  </si>
  <si>
    <t>ADMINISTRATIVE STAFF (Cont.)</t>
  </si>
  <si>
    <t>OTHER PROGRAM STAFF (Cont.)</t>
  </si>
  <si>
    <t>PROGRAM DIRECT CARE STAFF (Cont.)</t>
  </si>
  <si>
    <t>TOTAL (Line 30 + Line 60)</t>
  </si>
  <si>
    <t>Average Weekly Direct Care Staff Hours</t>
  </si>
  <si>
    <t>County of Service Location Code</t>
  </si>
  <si>
    <t>Total Provider Expenses</t>
  </si>
  <si>
    <t>Column Reference:</t>
  </si>
  <si>
    <t>AZ</t>
  </si>
  <si>
    <t>BB</t>
  </si>
  <si>
    <t>Beginning Equity or Fund Balance</t>
  </si>
  <si>
    <t xml:space="preserve">Date of Fiscal Year End: </t>
  </si>
  <si>
    <t>d14:</t>
  </si>
  <si>
    <r>
      <t xml:space="preserve">CONTRIBUTIONS/REVENUE (EXPENSE OFFSET) </t>
    </r>
    <r>
      <rPr>
        <b/>
        <sz val="8"/>
        <rFont val="Arial"/>
        <family val="2"/>
      </rPr>
      <t>(Schedule B)</t>
    </r>
  </si>
  <si>
    <t>Commonwealth of Pennsylvania:</t>
  </si>
  <si>
    <t>Total Expenses (from Schedule A)</t>
  </si>
  <si>
    <t>EXPENSES:</t>
  </si>
  <si>
    <t>SCHEDULE D-3 – ADMINISTRATIVE STAFF EXPENSES (WAIVER-RELATED)</t>
  </si>
  <si>
    <t>SCHEDULE D-2 – CONTRACTED STAFF EXPENSES (WAIVER-RELATED)</t>
  </si>
  <si>
    <t>SCHEDULE D-1 – OTHER PROGRAM STAFF EXPENSES (WAIVER-RELATED)</t>
  </si>
  <si>
    <t>SCHEDULE D – PROGRAM DIRECT CARE STAFF EXPENSES (WAIVER-RELATED)</t>
  </si>
  <si>
    <t>Additions (includes Capital Improvements and Building Renovations)</t>
  </si>
  <si>
    <t>Residential Buildings</t>
  </si>
  <si>
    <t>BUILDINGS - RESIDENTIAL</t>
  </si>
  <si>
    <t>FIXED ASSETS/EQUIPMENT - RESIDENTIAL:</t>
  </si>
  <si>
    <t>Staff Transportation</t>
  </si>
  <si>
    <t>SCHEDULE OF LESSOR'S EXPENSES:</t>
  </si>
  <si>
    <t>RESIDENTIAL OCCUPANCY EXPENSES:</t>
  </si>
  <si>
    <t>Minor Repairs &amp; Renovations (Residential Facility)</t>
  </si>
  <si>
    <t>Equipment Repairs (Residential Facility)</t>
  </si>
  <si>
    <t>FSS/OBS</t>
  </si>
  <si>
    <t>11c: For each MPI in 11b, list the total number of unique service location codes.</t>
  </si>
  <si>
    <t>AT</t>
  </si>
  <si>
    <t>UA</t>
  </si>
  <si>
    <t>YES or NO</t>
  </si>
  <si>
    <t>For year ending:</t>
  </si>
  <si>
    <t>Total Provider</t>
  </si>
  <si>
    <t xml:space="preserve">Depreciation </t>
  </si>
  <si>
    <t>6b</t>
  </si>
  <si>
    <t>1b</t>
  </si>
  <si>
    <t>3b</t>
  </si>
  <si>
    <t>Primary Contact Telephone Number:</t>
  </si>
  <si>
    <t>Primary Contact Email Address:</t>
  </si>
  <si>
    <t xml:space="preserve">Secondary Contact Telephone Number: </t>
  </si>
  <si>
    <t>Secondary Contact Email Address:</t>
  </si>
  <si>
    <t>prepared for this Provider and that, to the best of my knowledge and belief, they are true and correct. I also certify these schedules</t>
  </si>
  <si>
    <t>cost of care excludes expenses that were not necessary or allowable to provide this care. I also certify that no modifications or changes</t>
  </si>
  <si>
    <t xml:space="preserve">or concealment of material facts may be prosecuted under applicable federal and state law. </t>
  </si>
  <si>
    <t>(MM/YYYY)</t>
  </si>
  <si>
    <t>Month &amp; Year</t>
  </si>
  <si>
    <t xml:space="preserve"> EXPENSES BY CATEGORY</t>
  </si>
  <si>
    <t>Other Occupancy Expense (Schedule F-1)</t>
  </si>
  <si>
    <r>
      <t xml:space="preserve">Contributions </t>
    </r>
    <r>
      <rPr>
        <b/>
        <sz val="10"/>
        <rFont val="Arial"/>
        <family val="2"/>
      </rPr>
      <t>not</t>
    </r>
    <r>
      <rPr>
        <sz val="10"/>
        <rFont val="Arial"/>
        <family val="2"/>
      </rPr>
      <t xml:space="preserve"> Restricted/Appropriated (please list below and describe on Comments Page):</t>
    </r>
  </si>
  <si>
    <t>Contributions Restricted/Appropriated (please list below and describe on Comments Page):</t>
  </si>
  <si>
    <t>Government Grants (please list below and describe on Comments Page):</t>
  </si>
  <si>
    <t>Interest - Short-term Borrowing (includes auto loans)</t>
  </si>
  <si>
    <t>COMMENTS PAGE</t>
  </si>
  <si>
    <t>PROVIDER USE PAGE</t>
  </si>
  <si>
    <t>Notes: The sum of Columns B through F should equal Column A. Column F should equal the sum of Columns G+.</t>
  </si>
  <si>
    <t>Eligible</t>
  </si>
  <si>
    <r>
      <t xml:space="preserve">   9a.      Contributions </t>
    </r>
    <r>
      <rPr>
        <b/>
        <sz val="10"/>
        <rFont val="Arial"/>
        <family val="2"/>
      </rPr>
      <t>not</t>
    </r>
    <r>
      <rPr>
        <sz val="10"/>
        <rFont val="Arial"/>
        <family val="2"/>
      </rPr>
      <t xml:space="preserve"> Restricted/Appropriated</t>
    </r>
  </si>
  <si>
    <t xml:space="preserve">   9b.      Contributions Restricted/Appropriated</t>
  </si>
  <si>
    <t xml:space="preserve">   10d.</t>
  </si>
  <si>
    <t xml:space="preserve">   10e.</t>
  </si>
  <si>
    <t xml:space="preserve">   10f.</t>
  </si>
  <si>
    <t xml:space="preserve">   11a.</t>
  </si>
  <si>
    <t xml:space="preserve">   11b.</t>
  </si>
  <si>
    <t xml:space="preserve">   11c.</t>
  </si>
  <si>
    <t>Total Provider 
Revenue/Expense</t>
  </si>
  <si>
    <t>Participant Contribution to Residential Occupancy</t>
  </si>
  <si>
    <t>Resubmission</t>
  </si>
  <si>
    <t>Resubmission Due to Audit</t>
  </si>
  <si>
    <t>Initial Submission</t>
  </si>
  <si>
    <t>Ending Equity or Fund Balance (Line 14 + Line 15)</t>
  </si>
  <si>
    <t>Include in A-Exp Rpt Tab</t>
  </si>
  <si>
    <t>Ineligible check-box (not used)</t>
  </si>
  <si>
    <t>HIDDEN</t>
  </si>
  <si>
    <t>End of Print Range on SchA</t>
  </si>
  <si>
    <t>11a:  Does this Cost Report contain expenses for multiple MPIs?</t>
  </si>
  <si>
    <t>Please indicate the type of file being submitted:</t>
  </si>
  <si>
    <t>have been made to the Cost Report protected cells or formulas. I understand that any false claims, statements, documents</t>
  </si>
  <si>
    <t xml:space="preserve">This Cost Report represents Cost Report </t>
  </si>
  <si>
    <t>Total Waiver 
Eligible and Ineligible
Revenue/Expense</t>
  </si>
  <si>
    <t>NET INCOME / (LOSS)</t>
  </si>
  <si>
    <t>Estimated</t>
  </si>
  <si>
    <t>Hourly</t>
  </si>
  <si>
    <t>Compensation</t>
  </si>
  <si>
    <t>Primary Contact Person Regarding Questions about Cost Report:</t>
  </si>
  <si>
    <t>Secondary Contact Person Regarding Questions about Cost Report:</t>
  </si>
  <si>
    <t>Check if service is provided</t>
  </si>
  <si>
    <t>Note: Boxes should only be checked for services rendered at service locations indicated on the Certification Page - Provider Service Locations Schedule</t>
  </si>
  <si>
    <t>HIDDEN - USED IN MACRO</t>
  </si>
  <si>
    <t>Used for MACRO</t>
  </si>
  <si>
    <t>SL</t>
  </si>
  <si>
    <t>TOTAL CONTRIBUTION/REVENUE (EXPENSE OFFSET)
  (Lines 7 + 8 + 9a + 10a + 10b + 10c + 11a + 11b + 11c)</t>
  </si>
  <si>
    <t>Commercial Sales/Contract Sales Revenue</t>
  </si>
  <si>
    <t>Program Director</t>
  </si>
  <si>
    <t>House Leader</t>
  </si>
  <si>
    <t>Program Specialist</t>
  </si>
  <si>
    <t>Direct Care Supervisor</t>
  </si>
  <si>
    <t>MBA</t>
  </si>
  <si>
    <t>Contracted Direct Care Staff</t>
  </si>
  <si>
    <t>Contracted Admin Staff</t>
  </si>
  <si>
    <t>Human Resources</t>
  </si>
  <si>
    <t>Receptionist</t>
  </si>
  <si>
    <t>Buildings - Depreciation (from Schedule E, Column G, Line 32)</t>
  </si>
  <si>
    <t>FLH Eligible</t>
  </si>
  <si>
    <t>(Report expenses specific to the service locations on this Cost Report)</t>
  </si>
  <si>
    <t>Allocated</t>
  </si>
  <si>
    <t>Actual</t>
  </si>
  <si>
    <t>Actual time spent or billed</t>
  </si>
  <si>
    <t>Direct charge</t>
  </si>
  <si>
    <t>Usage</t>
  </si>
  <si>
    <t>Mileage log</t>
  </si>
  <si>
    <t>Square footage</t>
  </si>
  <si>
    <t>Proportional to direct care expenses</t>
  </si>
  <si>
    <t>Expense Category</t>
  </si>
  <si>
    <t>Equipment - Depreciation (from Schedule E-2, Column G, Line 41)</t>
  </si>
  <si>
    <t>SCHEDULE E-1 – PROVIDER DEPRECIATION EXPENSES</t>
  </si>
  <si>
    <t>SCHEDULE E-2 – PROVIDER DEPRECIATION EXPENSES</t>
  </si>
  <si>
    <t>TOTAL DEPRECIATION - FIXED ASSETS/EQUIPMENT</t>
  </si>
  <si>
    <t>Depreciation/Loan</t>
  </si>
  <si>
    <t>Payments Recorded</t>
  </si>
  <si>
    <t>Annual Rate</t>
  </si>
  <si>
    <t>or</t>
  </si>
  <si>
    <t>Loan Term</t>
  </si>
  <si>
    <t>Total Provider Use</t>
  </si>
  <si>
    <t>Expense, and/or Loan Payment</t>
  </si>
  <si>
    <t>Depreciation Expense,</t>
  </si>
  <si>
    <t>and/or Loan Payment</t>
  </si>
  <si>
    <t>Allowance, Depreciation</t>
  </si>
  <si>
    <t>Waiver* Use Allowance,</t>
  </si>
  <si>
    <t>Allocated or Actual</t>
  </si>
  <si>
    <t>Staff Training/Development Expenses</t>
  </si>
  <si>
    <t>Motor Vehicles - Depreciation (from Schedule E-1, Column G, Line 15)</t>
  </si>
  <si>
    <t xml:space="preserve">     Residential - Motor Vehicle Expense:</t>
  </si>
  <si>
    <t>FAMILY LIVING HOME STIPENDS</t>
  </si>
  <si>
    <t>FLH Arrangement</t>
  </si>
  <si>
    <t>Board Portion</t>
  </si>
  <si>
    <t>of Stipend</t>
  </si>
  <si>
    <t>Non-Room and</t>
  </si>
  <si>
    <t>Total</t>
  </si>
  <si>
    <t>Stipend</t>
  </si>
  <si>
    <t>Amount</t>
  </si>
  <si>
    <t>Time study</t>
  </si>
  <si>
    <t>This line has been intentionally left blank</t>
  </si>
  <si>
    <t>Total (Lines 1 - 29)</t>
  </si>
  <si>
    <t>MOTOR VEHICLES - RESIDENTIAL:</t>
  </si>
  <si>
    <t>TOTAL DEPRECIATION - MOTOR VEHICLES</t>
  </si>
  <si>
    <t>SCHEDULE E – PROVIDER DEPRECIATION AND AMORTIZATION EXPENSES</t>
  </si>
  <si>
    <t>TOTAL DEPRECIATION AND AMORTIZATION EXPENSES - BUILDINGS</t>
  </si>
  <si>
    <t>Indicator: Does Column F Equal the Sum of Columns G+?</t>
  </si>
  <si>
    <t>Totals Check: Difference Between Column F and Sum of Columns G+</t>
  </si>
  <si>
    <t>Totals Check: Difference Between Column A and Sum of Columns B Through F</t>
  </si>
  <si>
    <t>Indicator: Does Column A Equal the Sum of Columns B through F?</t>
  </si>
  <si>
    <t>Service Location Code During Historical Reporting Period</t>
  </si>
  <si>
    <t>United Way Contributions:</t>
  </si>
  <si>
    <t>TOTAL RESIDENTIAL MOTOR VEHICLE DEPRECIATION</t>
  </si>
  <si>
    <t xml:space="preserve">     Participant Expense:</t>
  </si>
  <si>
    <t>Basis for Allocation</t>
  </si>
  <si>
    <t>Is your method of allocating program service expenses consistent from year to year? If "no", provide explanation on the Comments tab.</t>
  </si>
  <si>
    <t>Are expenses allocated to services reasonable in proportion to benefits received? If "no", provide explanation on the Comments tab.</t>
  </si>
  <si>
    <t>REVENUES / CONTRIBUTIONS :</t>
  </si>
  <si>
    <t>Any expense allocable to a particular service may not be shifted to other services to overcome funding deficiencies or to avoid other restrictions imposed by law or terms of an award or program. Please use comments tab if additional space is needed.</t>
  </si>
  <si>
    <t>Please use the drop-down boxes in Column B to indicate which expenses are actual and which are allocated. For those categories that are allocated, please use the drop-down boxes in Column C to indicate the basis for allocation.</t>
  </si>
  <si>
    <t>Residential Occupancy Expense (Schedule J)</t>
  </si>
  <si>
    <t>2.     Description of Allocation Methodology for "Other" Allocation Basis:</t>
  </si>
  <si>
    <t>TOTAL EXPENSE (Line 16 + Line 24)</t>
  </si>
  <si>
    <t>Residential</t>
  </si>
  <si>
    <t>Excluded Non-Allowable Waiver Expenses</t>
  </si>
  <si>
    <t>Base Expenses</t>
  </si>
  <si>
    <t>Excluded Service Locations and Other LOB Expenses</t>
  </si>
  <si>
    <t>Res?</t>
  </si>
  <si>
    <t>W7078 - One-Individual Home</t>
  </si>
  <si>
    <t>W7080 - Two-Individual Home</t>
  </si>
  <si>
    <t>W7082 - Three-Individual Home</t>
  </si>
  <si>
    <t>W7010 - One-Individual Home</t>
  </si>
  <si>
    <t>W7010 TD - One-Individual Home</t>
  </si>
  <si>
    <t>W7010 TE - One-Individual Home</t>
  </si>
  <si>
    <t>W7012 - Two-Individual Home</t>
  </si>
  <si>
    <t>W7012 TD - Two-Individual Home</t>
  </si>
  <si>
    <t>W7012 TE - Two-Individual Home</t>
  </si>
  <si>
    <t>W7014 - Three-Individual Home</t>
  </si>
  <si>
    <t>W7014 TD - Three-Individual Home</t>
  </si>
  <si>
    <t>W7014 TE - Three-Individual Home</t>
  </si>
  <si>
    <t>W7016 - Four-Individual Home</t>
  </si>
  <si>
    <t>W7016 TD - Four-Individual Home</t>
  </si>
  <si>
    <t>W7016 TE - Four-Individual Home</t>
  </si>
  <si>
    <t>W7020 - One-Individual Home</t>
  </si>
  <si>
    <t>W7020 TD - One-Individual Home</t>
  </si>
  <si>
    <t>W7020 TE - One-Individual Home</t>
  </si>
  <si>
    <t>W7022 - Two-Individual Home</t>
  </si>
  <si>
    <t>W7022 TD - Two-Individual Home</t>
  </si>
  <si>
    <t>W7022 TE - Two-Individual Home</t>
  </si>
  <si>
    <t>W7024 - Three-Individual Home</t>
  </si>
  <si>
    <t>W7024 TD - Three-Individual Home</t>
  </si>
  <si>
    <t>W7024 TE - Three-Individual Home</t>
  </si>
  <si>
    <t>W7026 - Four-Individual Home</t>
  </si>
  <si>
    <t>W7026 TD - Four-Individual Home</t>
  </si>
  <si>
    <t>W7026 TE - Four-Individual Home</t>
  </si>
  <si>
    <t>W6090 - One-Individual Home</t>
  </si>
  <si>
    <t>W6090 TD - One-Individual Home</t>
  </si>
  <si>
    <t>W6090 TE - One-Individual Home</t>
  </si>
  <si>
    <t>W6090 UA - One-Individual Home</t>
  </si>
  <si>
    <t>W6092 - Two-Individual Home</t>
  </si>
  <si>
    <t>W6092 TD - Two-Individual Home</t>
  </si>
  <si>
    <t>W6092 TE - Two-Individual Home</t>
  </si>
  <si>
    <t>W6092 UA - Two-Individual Home</t>
  </si>
  <si>
    <t>W6094 - Three-Individual Home</t>
  </si>
  <si>
    <t>W6094 TD - Three-Individual Home</t>
  </si>
  <si>
    <t>W6094 TE - Three-Individual Home</t>
  </si>
  <si>
    <t>W6094 UA - Three-Individual Home</t>
  </si>
  <si>
    <t>W6096 - Four-Individual Home</t>
  </si>
  <si>
    <t>W6096 TD - Four-Individual Home</t>
  </si>
  <si>
    <t>W6096 TE - Four-Individual Home</t>
  </si>
  <si>
    <t>W6096 UA - Four-Individual Home</t>
  </si>
  <si>
    <t>Eligible Procedure Code with Capacity</t>
  </si>
  <si>
    <t>W7037 - One-Individual Home</t>
  </si>
  <si>
    <t>W7039 - Two-Individual Home</t>
  </si>
  <si>
    <t>W7291 - One-Individual Home</t>
  </si>
  <si>
    <t>W7291 TD - One-Individual Home</t>
  </si>
  <si>
    <t>W7291 TE - One-Individual Home</t>
  </si>
  <si>
    <t>W7293 - Two-Individual Home</t>
  </si>
  <si>
    <t>W7293 TD - Two-Individual Home</t>
  </si>
  <si>
    <t>W7293 TE - Two-Individual Home</t>
  </si>
  <si>
    <t>W7295 - One-Individual Home</t>
  </si>
  <si>
    <t>W7295 TD - One-Individual Home</t>
  </si>
  <si>
    <t>W7295 TE - One-Individual Home</t>
  </si>
  <si>
    <t>W7297 - Two-Individual Home</t>
  </si>
  <si>
    <t>W7297 TD - Two-Individual Home</t>
  </si>
  <si>
    <t>W7297 TE - Two-Individual Home</t>
  </si>
  <si>
    <t>3.     Allocation Methodology Across Lines of Business:</t>
  </si>
  <si>
    <t>4.     Supporting Documentation Indication:</t>
  </si>
  <si>
    <t>5.     Change in Methodology Indication:</t>
  </si>
  <si>
    <t>6.     Allocation Reasonable in Proportion to Benefit:</t>
  </si>
  <si>
    <t>Room and Board Portion of Family Living Home Stipends (from Schedule D-2, Column F, Line 30)</t>
  </si>
  <si>
    <t>(Refer to Cost Report Instructions - Information reported on this tab will not be reviewed during Desk Review)</t>
  </si>
  <si>
    <t>Was your Cost Report prepared on the accrual basis of accounting?</t>
  </si>
  <si>
    <t>Waiver Census as of June 30th or End Date of Service</t>
  </si>
  <si>
    <t>Vacancy as of June 30th or End Date of Service</t>
  </si>
  <si>
    <t>1a.</t>
  </si>
  <si>
    <t>1b.</t>
  </si>
  <si>
    <t>Property 1</t>
  </si>
  <si>
    <t>Property 2</t>
  </si>
  <si>
    <t>Property 3</t>
  </si>
  <si>
    <t>Property 4</t>
  </si>
  <si>
    <t>Property 5</t>
  </si>
  <si>
    <t>Property 6</t>
  </si>
  <si>
    <t>Property 7</t>
  </si>
  <si>
    <t>Property 8</t>
  </si>
  <si>
    <t>Depreciation on property</t>
  </si>
  <si>
    <t>Property taxes</t>
  </si>
  <si>
    <t>Mortgage interest on property</t>
  </si>
  <si>
    <t xml:space="preserve">TOTAL </t>
  </si>
  <si>
    <t>1c.</t>
  </si>
  <si>
    <t>For all properties disclosed in 1b, provide the additional required information in the table below.</t>
  </si>
  <si>
    <t>ADDITIONAL INFORMATION (REQUIRED)</t>
  </si>
  <si>
    <t>Current rental expenses (rental expense paid to the lessor by the provider)</t>
  </si>
  <si>
    <t>The nature of the relationship(s) involved</t>
  </si>
  <si>
    <t>Parent Company</t>
  </si>
  <si>
    <t>Subsidiary of Common Parent</t>
  </si>
  <si>
    <t>Family Member</t>
  </si>
  <si>
    <t>Affiliate</t>
  </si>
  <si>
    <t>Name of the related party</t>
  </si>
  <si>
    <t>Confirm current rental expenses for each property meet the following requirements:</t>
  </si>
  <si>
    <t>Expenses are the lesser of the actual expense of the property indicated in the Schedule of Lessor's Expenses or the amount paid to the related party by the provider</t>
  </si>
  <si>
    <t>Reported Expenses are Lesser of</t>
  </si>
  <si>
    <t>Reported Expenses are Not Lesser of</t>
  </si>
  <si>
    <t>Expenses are not in excess of the rental charge published for the general public for similar space in the geographic area</t>
  </si>
  <si>
    <t>Not in Excess of</t>
  </si>
  <si>
    <t>In Excess of</t>
  </si>
  <si>
    <t>If applicable, amounts in excess of the allowable rent expense are recorded on Schedule A, Column E, as a non-allowable expense</t>
  </si>
  <si>
    <t>Excess Reported as Non-Allowable in Schedule A</t>
  </si>
  <si>
    <t>Excess Reported as Allowable in Schedule A</t>
  </si>
  <si>
    <t xml:space="preserve">   For each property on the supplemental schedule, the provider should include the same amount of information as required on this schedule.</t>
  </si>
  <si>
    <t>2a.</t>
  </si>
  <si>
    <t>2b.</t>
  </si>
  <si>
    <t>RELATED PARTY TRANSACTION DETAILS:</t>
  </si>
  <si>
    <t>Transaction 1</t>
  </si>
  <si>
    <t>Transaction 2</t>
  </si>
  <si>
    <t>Transaction 3</t>
  </si>
  <si>
    <t>Transaction 4</t>
  </si>
  <si>
    <t>Transaction 5</t>
  </si>
  <si>
    <t>Transaction 6</t>
  </si>
  <si>
    <t>Transaction 7</t>
  </si>
  <si>
    <t>Transaction 8</t>
  </si>
  <si>
    <t>Type of service performed by the related party</t>
  </si>
  <si>
    <t>Management</t>
  </si>
  <si>
    <t>Administrative</t>
  </si>
  <si>
    <t>Professional</t>
  </si>
  <si>
    <t>Related party's actual cost for services provided during the cost reporting period</t>
  </si>
  <si>
    <t>Amount paid to the related party by the provider for services provided during the current cost reporting period</t>
  </si>
  <si>
    <t>Basis for allocation (if applicable)</t>
  </si>
  <si>
    <t>Proportional to total revenue</t>
  </si>
  <si>
    <t>Proportional to Waiver revenue</t>
  </si>
  <si>
    <t>Proportional to total expenses</t>
  </si>
  <si>
    <t>Proportional to Waiver expenses</t>
  </si>
  <si>
    <t>Confirm current related party expenses for each transaction meet the following requirements:</t>
  </si>
  <si>
    <t>Allowable costs are limited to the lesser of the actual cost of the goods or services incurred by the related party or the amount paid to the related party by the provider</t>
  </si>
  <si>
    <t>If applicable, amounts in excess of the allowable expense are recorded on Schedule A, Column E, as a non-allowable expense</t>
  </si>
  <si>
    <t xml:space="preserve">   For each transaction on the supplemental schedule, the provider should include the same amount of information as required on this schedule. Ongoing transactions throughout the cost reporting period</t>
  </si>
  <si>
    <t xml:space="preserve">   such as professional services payments can be combined into one entry for each related party.</t>
  </si>
  <si>
    <t>2c.</t>
  </si>
  <si>
    <t>1</t>
  </si>
  <si>
    <t>2</t>
  </si>
  <si>
    <t>3</t>
  </si>
  <si>
    <t>4</t>
  </si>
  <si>
    <t>5</t>
  </si>
  <si>
    <t>6</t>
  </si>
  <si>
    <t>7</t>
  </si>
  <si>
    <t>8</t>
  </si>
  <si>
    <t>9</t>
  </si>
  <si>
    <t>10</t>
  </si>
  <si>
    <t>11</t>
  </si>
  <si>
    <t>12</t>
  </si>
  <si>
    <t>Acquired</t>
  </si>
  <si>
    <t xml:space="preserve">   1d.      Other Revenue (includes Supports Coordination, AWC and other Commonwealth programs)</t>
  </si>
  <si>
    <t>Are there any related party transactions for management services, administrative services, professional services and/or other services?</t>
  </si>
  <si>
    <t>Management Fees*</t>
  </si>
  <si>
    <t>Professional Services*</t>
  </si>
  <si>
    <t>Advertising (for staff recruitment and outreach purposes)*</t>
  </si>
  <si>
    <t>Legal Fees*</t>
  </si>
  <si>
    <t>Other*</t>
  </si>
  <si>
    <t>Other (please provide detail on the Comments tab)</t>
  </si>
  <si>
    <t>If answer to 1a is yes, provide lessor's costs and additional required information in the table below.*</t>
  </si>
  <si>
    <t>If the answer to 2a is yes, please provide the required information for each applicable transaction below.**</t>
  </si>
  <si>
    <t>Use the space below to provide additional information, as needed, for properties and/or transactions disclosed in 1b and/or 2b above.***</t>
  </si>
  <si>
    <t>Schedule D</t>
  </si>
  <si>
    <t>Schedule D-1</t>
  </si>
  <si>
    <t>Schedule D-3</t>
  </si>
  <si>
    <t>If "Other " is selected in Line 3 above, please describe</t>
  </si>
  <si>
    <t>Other (Attach an itemization in Comments tab if Other Revenue is greater than 5% of total revenue)</t>
  </si>
  <si>
    <t>* For each of Lines 1, 2, 3, 7, and 14, provide an itemization in Comments tab if amount is greater than $10,000 or 5% of Total Other Program Expenses on Line 15.</t>
  </si>
  <si>
    <t>Other (provide an itemization in Comments tab if greater than $10,000 or 5% of Total Participant Transportation Expense on Line 8)</t>
  </si>
  <si>
    <t>Other Personnel Costs (provide an itemization in Comments tab if Other Personnel Costs are greater than $10,000 or 5% of the sum of Lines 1-6)</t>
  </si>
  <si>
    <t>Other (provide an itemization in Comments tab if Other Operating Expenses are greater than $10,000 or 5% of Total Residential Occupancy Expenses on Line 31)</t>
  </si>
  <si>
    <r>
      <t xml:space="preserve">1.     Allocation Methodology </t>
    </r>
    <r>
      <rPr>
        <b/>
        <u val="single"/>
        <sz val="10"/>
        <rFont val="Arial"/>
        <family val="2"/>
      </rPr>
      <t>Across Procedure Codes</t>
    </r>
    <r>
      <rPr>
        <b/>
        <sz val="10"/>
        <rFont val="Arial"/>
        <family val="2"/>
      </rPr>
      <t xml:space="preserve"> Within Waiver Line of Business:</t>
    </r>
  </si>
  <si>
    <t>If "Other " is selected in Line 4 above, please describe</t>
  </si>
  <si>
    <t>Other Occupancy (provide an itemization in Comments tab if greater than $10,000 or 5% of Total Other Occupancy Expense on Line 6)</t>
  </si>
  <si>
    <t>Cost</t>
  </si>
  <si>
    <t>This Line Was Intentionally Left Blank</t>
  </si>
  <si>
    <t>BUILDINGS - ADMINISTRATIVE</t>
  </si>
  <si>
    <t>Total Administrative Buildings</t>
  </si>
  <si>
    <t>FIXED ASSETS/EQUIPMENT - ADMINISTRATIVE:</t>
  </si>
  <si>
    <t xml:space="preserve">     Administrative Building Equipment</t>
  </si>
  <si>
    <t xml:space="preserve">     Administrative Departmental Equipment</t>
  </si>
  <si>
    <t xml:space="preserve">     Administrative Office Furniture &amp; Fixtures</t>
  </si>
  <si>
    <t xml:space="preserve">     Administrative Other</t>
  </si>
  <si>
    <t>TOTAL ADMINISTRATIVE FIXED ASSETS/EQUIPMENT</t>
  </si>
  <si>
    <t>Other Occupancy Expenses: Administrative Buildings</t>
  </si>
  <si>
    <t xml:space="preserve">     Administrative - Other Motor Vehicle Expense:</t>
  </si>
  <si>
    <t>SCHEDULE J - This schedule has been intentionally left blank.</t>
  </si>
  <si>
    <t>Residential Counselor</t>
  </si>
  <si>
    <t>Registered Nurse</t>
  </si>
  <si>
    <t>Direct Care Worker</t>
  </si>
  <si>
    <t>SCHEDULE F-1 – OTHER OCCUPANCY EXPENSES: ADMINISTRATIVE (WAIVER-RELATED)</t>
  </si>
  <si>
    <t>TOTAL OTHER OCCUPANCY EXPENSES: ADMINISTRATIVE BUILDINGS</t>
  </si>
  <si>
    <t>Residential Service Location Codes</t>
  </si>
  <si>
    <t>Eligible Expenses for Waiver Participants</t>
  </si>
  <si>
    <t>Is any administrative property being leased from a party "related to provider" using the definitions in the Cost Report Instructions?</t>
  </si>
  <si>
    <t>Schedule where applicable expenses are reported (Schedule D, Schedule D-1, Schedule D-2, Schedule D-3, Schedule F, or Schedule I)</t>
  </si>
  <si>
    <t>Five-to-Eight-Individual Home, Eligible</t>
  </si>
  <si>
    <t>W6098 TD - Five-to-Eight-Individual Home</t>
  </si>
  <si>
    <t>W6098 TE - Five-to-Eight-Individual Home</t>
  </si>
  <si>
    <t>W6098 UA - Five-to-Eight-Individual Home</t>
  </si>
  <si>
    <t>W7028 - Five-to-Eight-Individual Home</t>
  </si>
  <si>
    <t>W7028 TD - Five-to-Eight-Individual Home</t>
  </si>
  <si>
    <t>W7028 TE - Five-to-Eight-Individual Home</t>
  </si>
  <si>
    <t>W7018 - Five-to-Eight-Individual Home</t>
  </si>
  <si>
    <t>W7018 TD - Five-to-Eight-Individual Home</t>
  </si>
  <si>
    <t>W7018 TE - Five-to-Eight-Individual Home</t>
  </si>
  <si>
    <t>W6098 - Five-to-Eight-Individual Home</t>
  </si>
  <si>
    <t>W7037 - Unlicensed One-Individual FLH</t>
  </si>
  <si>
    <t>W7039 - Unlicensed Two-Individual FLH</t>
  </si>
  <si>
    <t xml:space="preserve">W7291 - Licensed Adult One-Individual FLH </t>
  </si>
  <si>
    <t>W7291 TD - Licensed Adult One-Individual FLH (RN)</t>
  </si>
  <si>
    <t>W7291 TE - Licensed Adult One-Individual FLH (LPN)</t>
  </si>
  <si>
    <t xml:space="preserve">W7293 - Licensed Adult Two-Individual FLH </t>
  </si>
  <si>
    <t>W7293 TD - Licensed Adult Two-Individual FLH (RN)</t>
  </si>
  <si>
    <t>W7293 TE - Licensed Adult Two-Individual FLH (LPN)</t>
  </si>
  <si>
    <t xml:space="preserve">W7295 - Licensed Child One-Individual FLH </t>
  </si>
  <si>
    <t>W7295 TD - Licensed Child One-Individual FLH (RN)</t>
  </si>
  <si>
    <t>W7295 TE - Licensed Child One-Individual FLH (LPN)</t>
  </si>
  <si>
    <t xml:space="preserve">W7297 - Licensed Child Two-Individual FLH </t>
  </si>
  <si>
    <t>W7297 TD - Licensed Child Two-Individual FLH (RN)</t>
  </si>
  <si>
    <t>W7297 TE - Licensed Child Two-Individual FLH (LPN)</t>
  </si>
  <si>
    <t>Total Waiver Eligible and Ineligible Revenue/Expense for Service Locations on the Certification Page – Provider Service Locations Schedule</t>
  </si>
  <si>
    <t>Building type (administrative building)</t>
  </si>
  <si>
    <t>Schedule where rental expenses are reported (Schedule F-1)</t>
  </si>
  <si>
    <t>MOTOR VEHICLES:</t>
  </si>
  <si>
    <t>TOTAL MOTOR VEHICLE DEPRECIATION</t>
  </si>
  <si>
    <r>
      <t xml:space="preserve">TOTAL EXPENSES </t>
    </r>
    <r>
      <rPr>
        <b/>
        <sz val="8"/>
        <rFont val="Arial"/>
        <family val="2"/>
      </rPr>
      <t>(EXCLUDING RESIDENTIAL OCCUPANCY)</t>
    </r>
  </si>
  <si>
    <t>11b: List each MPI number for which data is reported in the Cost Report.</t>
  </si>
  <si>
    <t>For these columns, expenses must be specific to the service location codes included on the Certification Page - Provider Service Locations Schedule</t>
  </si>
  <si>
    <t>Use Allowance or</t>
  </si>
  <si>
    <t>(Report expenses specific to the service locations on the Certification Page - Provider Service Locations Schedule)</t>
  </si>
  <si>
    <t xml:space="preserve"> *If the provider has more than eight administrative properties that are leased from a related party, the provider must submit a supplemental schedule listing each property separately. </t>
  </si>
  <si>
    <t xml:space="preserve">The schedule should be completed for both the properties that support administrative functions for Residential eligible services delivered at provider service locations included on the Certification Page – Provider Service Locations schedule, as well as services provided that support Residential eligible services delivered at provider service locations included on the Certification Page – Provider Service Locations schedule. </t>
  </si>
  <si>
    <t>(Report expenses specific to the Residential service locations indicated on the Certification Page - Provider Service Locations Schedule)</t>
  </si>
  <si>
    <t>* Waiver expenses reported in Column G should be specific to the Residential service locations reported on the Certification Page - Provider Service Locations Schedule.</t>
  </si>
  <si>
    <t>(Report expenses specific to the Residential service locations on the Certification Page - Provider Service Locations Schedule)</t>
  </si>
  <si>
    <t>(Report expenses specific to the Residential service locations and procedure codes included on the Certification Page - Provider Service Locations Schedule. Expenses incurred on fee schedule transportation services should not be reported on this schedule.)</t>
  </si>
  <si>
    <t>11d: For each MPI in 11b, list the number of unique service location codes reported on the Certification Page - Provider Service Locations Schedule.</t>
  </si>
  <si>
    <t>Bachelor's</t>
  </si>
  <si>
    <t>BV</t>
  </si>
  <si>
    <t>BW</t>
  </si>
  <si>
    <t>BX</t>
  </si>
  <si>
    <t>BY</t>
  </si>
  <si>
    <t>BZ</t>
  </si>
  <si>
    <t>Health Care</t>
  </si>
  <si>
    <t>Waiver Employee-Related Expenses (ERE)</t>
  </si>
  <si>
    <t>All Other</t>
  </si>
  <si>
    <t>13a: Total number of Cost Reports submitted?</t>
  </si>
  <si>
    <t>13b:</t>
  </si>
  <si>
    <t>12c: Total count of employed individuals from question 12a who met the hours requirement for full-time status from 
        question 12b:</t>
  </si>
  <si>
    <t>CA</t>
  </si>
  <si>
    <t>CC</t>
  </si>
  <si>
    <t>CD</t>
  </si>
  <si>
    <t>CE</t>
  </si>
  <si>
    <t>CF</t>
  </si>
  <si>
    <t>CG</t>
  </si>
  <si>
    <t>CH</t>
  </si>
  <si>
    <t>hours per week</t>
  </si>
  <si>
    <t>Fee Schedule, Dept. Established Fee and Outcomes-Based Service Expenses</t>
  </si>
  <si>
    <t xml:space="preserve">   1c.      Waiver Revenue for Fee Schedule, Department-established Fee and Outcomes-based Services</t>
  </si>
  <si>
    <t xml:space="preserve">Please explain the methodology used to allocate total provider expenses across categories (Other LOB, Base, Fee Schedule, Department-established Fee and Outcomes-Based, Excluded Non-Allowable Waiver and Waiver) on Schedule A (Columns B through F) and describe how the method results in a fair and equitable distribution of expenses. </t>
  </si>
  <si>
    <t>Fee Schedule, Department-established Fee and
Outcomes-based Services</t>
  </si>
  <si>
    <t>Relief</t>
  </si>
  <si>
    <t>Paid by</t>
  </si>
  <si>
    <t>Relief for Host Family*</t>
  </si>
  <si>
    <t>* This position should only be used by providers who delivered Family Living Home (FLH) services and reported expenses in Column E of Schedule D-2. In these situations, this job position needs to be included on this schedule to separately report expenses for agency-paid direct care staff who provided relief to the life sharer/host family associated with one of the FLH arrangements on Schedule D-2. Refer to the CRI for more information.</t>
  </si>
  <si>
    <t>Host Family*</t>
  </si>
  <si>
    <r>
      <t xml:space="preserve">* Note that this column does </t>
    </r>
    <r>
      <rPr>
        <u val="single"/>
        <sz val="10"/>
        <rFont val="Arial"/>
        <family val="2"/>
      </rPr>
      <t>not</t>
    </r>
    <r>
      <rPr>
        <sz val="10"/>
        <rFont val="Arial"/>
        <family val="2"/>
      </rPr>
      <t xml:space="preserve"> represent an expense incurred by the agency. Column F has been added for purposes of collecting additional information regarding costs that host families incur to obtain “relief” from their life sharing duties. Refer to CRI for more information. </t>
    </r>
  </si>
  <si>
    <t>HCSIS Units Authorized</t>
  </si>
  <si>
    <t xml:space="preserve">     Administrative Buildings (include both the building name and address)</t>
  </si>
  <si>
    <t>CERTIFICATION PAGE - SERVICE SELECTION</t>
  </si>
  <si>
    <t>Cost per HCSIS Unit Authorized (Line 18 / Line 19)</t>
  </si>
  <si>
    <t>Cost Per Unit of Service Available (Line 18 / Line 21)</t>
  </si>
  <si>
    <t>Leasehold Improvements (include both the building name and address)</t>
  </si>
  <si>
    <t>Other (include both the building name and address)</t>
  </si>
  <si>
    <t xml:space="preserve">     Additions - Including Capital Improvements and Building Renovations
     (include both the building name and address)</t>
  </si>
  <si>
    <t>FINANCIAL COST REPORT FOR PROVIDERS OF CONSOLIDATED WAIVER SERVICES</t>
  </si>
  <si>
    <t>Version 12.0</t>
  </si>
  <si>
    <t>Has an electronic copy of the FY 15/16 independent audit and reconciliation to the Cost Report been submitted to the ODP Website?</t>
  </si>
  <si>
    <t>Service Location Code Change After June 30, 2016 (if applicable)</t>
  </si>
  <si>
    <t>Residential Occupancy</t>
  </si>
  <si>
    <t>12a: Maximum number of individuals you employed during FY 2015/2016 (including full- and part-time status):</t>
  </si>
  <si>
    <t>12b: During FY 2015/2016, how many hours per week did an employee need to work to be considered full-time?</t>
  </si>
  <si>
    <t>W6090 U1</t>
  </si>
  <si>
    <t>W6094 U1</t>
  </si>
  <si>
    <t>W7022 U1</t>
  </si>
  <si>
    <t>W6090 U1 - One-Individual Home</t>
  </si>
  <si>
    <t>W6094 U1 - Three-Individual Home</t>
  </si>
  <si>
    <t>W7022 U1 - Two-Individual Home</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</si>
</sst>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quot;$&quot;\ #,##0"/>
    <numFmt numFmtId="165" formatCode="&quot;$&quot;\ #,##0_);\(&quot;$&quot;\ #,##0\)"/>
    <numFmt numFmtId="166" formatCode="0.0%"/>
    <numFmt numFmtId="167" formatCode="0.0000%"/>
    <numFmt numFmtId="168" formatCode="mm/dd/yy"/>
    <numFmt numFmtId="169" formatCode="_(* #,##0_);_(* \(#,##0\);_(* &quot;-&quot;??_);_(@_)"/>
    <numFmt numFmtId="170" formatCode="&quot;$&quot;#,##0.00"/>
    <numFmt numFmtId="171" formatCode="00000"/>
    <numFmt numFmtId="172" formatCode="mm/yyyy"/>
    <numFmt numFmtId="173" formatCode="mm/dd/yyyy"/>
    <numFmt numFmtId="174" formatCode="_(&quot;$&quot;* #,##0_);_(&quot;$&quot;* \(#,##0\);_(&quot;$&quot;* &quot;-&quot;??_);_(@_)"/>
    <numFmt numFmtId="175" formatCode="&quot;$&quot;#,##0"/>
    <numFmt numFmtId="176" formatCode="_(&quot;$&quot;* #,##0.00_);_(&quot;$&quot;* \(#,##0.00\);_(&quot;$&quot;* &quot;-&quot;_);_(@_)"/>
    <numFmt numFmtId="177" formatCode="mm/dd"/>
  </numFmts>
  <fonts count="50">
    <font>
      <sz val="10"/>
      <name val="Arial"/>
      <family val="2"/>
    </font>
    <font>
      <b/>
      <sz val="10"/>
      <name val="Arial"/>
      <family val="2"/>
    </font>
    <font>
      <sz val="10"/>
      <name val="Times New Roman"/>
      <family val="1"/>
    </font>
    <font>
      <b/>
      <sz val="10"/>
      <name val="Times New Roman"/>
      <family val="1"/>
    </font>
    <font>
      <b/>
      <sz val="11"/>
      <name val="Times New Roman"/>
      <family val="1"/>
    </font>
    <font>
      <b/>
      <sz val="12"/>
      <name val="Times New Roman"/>
      <family val="1"/>
    </font>
    <font>
      <sz val="8"/>
      <name val="Arial"/>
      <family val="2"/>
    </font>
    <font>
      <sz val="16"/>
      <name val="Arial"/>
      <family val="2"/>
    </font>
    <font>
      <sz val="11"/>
      <name val="Arial"/>
      <family val="2"/>
    </font>
    <font>
      <b/>
      <sz val="12"/>
      <name val="Arial"/>
      <family val="2"/>
    </font>
    <font>
      <b/>
      <sz val="11"/>
      <name val="Arial"/>
      <family val="2"/>
    </font>
    <font>
      <b/>
      <sz val="9"/>
      <name val="Arial"/>
      <family val="2"/>
    </font>
    <font>
      <b/>
      <sz val="8"/>
      <name val="Arial"/>
      <family val="2"/>
    </font>
    <font>
      <sz val="10"/>
      <color indexed="10"/>
      <name val="Times New Roman"/>
      <family val="1"/>
    </font>
    <font>
      <sz val="20"/>
      <name val="Times New Roman"/>
      <family val="1"/>
    </font>
    <font>
      <u val="single"/>
      <sz val="10"/>
      <name val="Arial"/>
      <family val="2"/>
    </font>
    <font>
      <sz val="12"/>
      <name val="Arial"/>
      <family val="2"/>
    </font>
    <font>
      <b/>
      <u val="single"/>
      <sz val="10"/>
      <name val="Arial"/>
      <family val="2"/>
    </font>
    <font>
      <vertAlign val="superscript"/>
      <sz val="10"/>
      <name val="Arial"/>
      <family val="2"/>
    </font>
    <font>
      <sz val="12"/>
      <name val="SWISS"/>
      <family val="2"/>
    </font>
    <font>
      <sz val="11"/>
      <color indexed="8"/>
      <name val="Calibri"/>
      <family val="2"/>
    </font>
    <font>
      <sz val="10"/>
      <name val="SWIS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36"/>
      <name val="Times New Roman"/>
      <family val="1"/>
    </font>
    <font>
      <sz val="48"/>
      <name val="Times New Roman"/>
      <family val="1"/>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8"/>
      <name val="Tahoma"/>
      <family val="2"/>
    </font>
    <font>
      <b/>
      <u val="single"/>
      <sz val="10"/>
      <color indexed="10"/>
      <name val="Arial"/>
      <family val="2"/>
    </font>
    <font>
      <sz val="10"/>
      <color indexed="10"/>
      <name val="Arial"/>
      <family val="2"/>
    </font>
    <font>
      <sz val="8"/>
      <color rgb="FF000000"/>
      <name val="Tahoma"/>
      <family val="2"/>
    </font>
    <font>
      <sz val="10"/>
      <color rgb="FFFF0000"/>
      <name val="Arial"/>
      <family val="2"/>
    </font>
    <font>
      <b/>
      <sz val="10"/>
      <color rgb="FFFF0000"/>
      <name val="Arial"/>
      <family val="2"/>
    </font>
    <font>
      <sz val="9"/>
      <name val="Tahoma"/>
      <family val="2"/>
    </font>
    <font>
      <b/>
      <sz val="9"/>
      <name val="Tahoma"/>
      <family val="2"/>
    </font>
    <font>
      <vertAlign val="superscript"/>
      <sz val="12"/>
      <color rgb="FF000000"/>
      <name val="Arial"/>
      <family val="2"/>
    </font>
  </fonts>
  <fills count="29">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theme="1"/>
        <bgColor indexed="64"/>
      </patternFill>
    </fill>
  </fills>
  <borders count="8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bottom style="thin"/>
    </border>
    <border>
      <left style="thin"/>
      <right style="thin"/>
      <top style="thin"/>
      <bottom style="thin"/>
    </border>
    <border>
      <left/>
      <right/>
      <top/>
      <bottom style="medium"/>
    </border>
    <border>
      <left style="thin"/>
      <right style="medium"/>
      <top style="medium"/>
      <bottom style="thin"/>
    </border>
    <border>
      <left style="thin"/>
      <right/>
      <top style="medium"/>
      <bottom style="thin"/>
    </border>
    <border>
      <left style="thin"/>
      <right style="medium"/>
      <top style="thin"/>
      <bottom style="thin"/>
    </border>
    <border>
      <left style="thin"/>
      <right/>
      <top style="thin"/>
      <bottom style="thin"/>
    </border>
    <border>
      <left/>
      <right/>
      <top style="medium"/>
      <bottom/>
    </border>
    <border>
      <left/>
      <right/>
      <top style="medium"/>
      <bottom style="medium"/>
    </border>
    <border>
      <left/>
      <right/>
      <top style="medium"/>
      <bottom style="thin"/>
    </border>
    <border>
      <left style="medium"/>
      <right/>
      <top style="medium"/>
      <bottom style="thin"/>
    </border>
    <border>
      <left style="medium"/>
      <right/>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top/>
      <bottom style="thin"/>
    </border>
    <border>
      <left style="thin"/>
      <right style="medium"/>
      <top/>
      <bottom style="thin"/>
    </border>
    <border>
      <left style="thin"/>
      <right/>
      <top/>
      <bottom style="thin"/>
    </border>
    <border>
      <left style="thin"/>
      <right/>
      <top style="thin"/>
      <bottom style="medium"/>
    </border>
    <border>
      <left/>
      <right/>
      <top/>
      <bottom style="thin"/>
    </border>
    <border>
      <left style="medium"/>
      <right style="thin"/>
      <top/>
      <bottom style="thin"/>
    </border>
    <border>
      <left style="medium"/>
      <right/>
      <top style="medium"/>
      <bottom/>
    </border>
    <border>
      <left style="medium"/>
      <right/>
      <top/>
      <bottom/>
    </border>
    <border>
      <left style="medium"/>
      <right/>
      <top/>
      <bottom style="medium"/>
    </border>
    <border>
      <left/>
      <right style="medium"/>
      <top/>
      <bottom style="medium"/>
    </border>
    <border>
      <left/>
      <right/>
      <top style="thin"/>
      <bottom/>
    </border>
    <border>
      <left/>
      <right/>
      <top style="thin"/>
      <bottom style="thin"/>
    </border>
    <border>
      <left/>
      <right style="medium"/>
      <top/>
      <bottom style="thin"/>
    </border>
    <border>
      <left style="medium"/>
      <right style="thin"/>
      <top style="thin"/>
      <bottom/>
    </border>
    <border>
      <left style="medium"/>
      <right style="thin"/>
      <top/>
      <bottom/>
    </border>
    <border>
      <left style="medium"/>
      <right style="thin"/>
      <top/>
      <bottom style="medium"/>
    </border>
    <border>
      <left style="thin"/>
      <right/>
      <top/>
      <bottom style="medium"/>
    </border>
    <border>
      <left style="medium"/>
      <right style="thin"/>
      <top style="medium"/>
      <bottom style="medium"/>
    </border>
    <border>
      <left style="medium"/>
      <right/>
      <top style="thin"/>
      <bottom/>
    </border>
    <border>
      <left style="medium"/>
      <right style="thin"/>
      <top style="medium"/>
      <bottom/>
    </border>
    <border>
      <left/>
      <right style="thin"/>
      <top/>
      <bottom/>
    </border>
    <border>
      <left/>
      <right style="thin"/>
      <top style="thin"/>
      <bottom style="thin"/>
    </border>
    <border>
      <left style="thin"/>
      <right style="thin"/>
      <top/>
      <bottom/>
    </border>
    <border>
      <left style="thin"/>
      <right/>
      <top/>
      <bottom/>
    </border>
    <border>
      <left/>
      <right style="thin"/>
      <top/>
      <bottom style="thin"/>
    </border>
    <border>
      <left/>
      <right style="medium"/>
      <top style="medium"/>
      <bottom style="thin"/>
    </border>
    <border>
      <left style="thin"/>
      <right style="thin"/>
      <top style="thin"/>
      <bottom/>
    </border>
    <border>
      <left style="medium"/>
      <right/>
      <top style="medium"/>
      <bottom style="medium"/>
    </border>
    <border>
      <left style="thin"/>
      <right/>
      <top style="medium"/>
      <bottom style="medium"/>
    </border>
    <border>
      <left/>
      <right style="thin"/>
      <top style="medium"/>
      <bottom style="medium"/>
    </border>
    <border>
      <left style="medium"/>
      <right style="medium"/>
      <top style="medium"/>
      <bottom/>
    </border>
    <border>
      <left style="medium"/>
      <right style="medium"/>
      <top/>
      <bottom style="medium"/>
    </border>
    <border>
      <left style="thin"/>
      <right/>
      <top style="thin"/>
      <bottom/>
    </border>
    <border>
      <left style="thin"/>
      <right style="thin"/>
      <top style="medium"/>
      <bottom style="medium"/>
    </border>
    <border>
      <left style="thin"/>
      <right style="medium"/>
      <top style="medium"/>
      <bottom style="medium"/>
    </border>
    <border>
      <left/>
      <right style="medium"/>
      <top style="medium"/>
      <bottom style="medium"/>
    </border>
    <border>
      <left/>
      <right style="medium"/>
      <top/>
      <bottom/>
    </border>
    <border>
      <left style="thin"/>
      <right style="thin"/>
      <top/>
      <bottom style="medium"/>
    </border>
    <border>
      <left style="thin"/>
      <right style="medium"/>
      <top/>
      <bottom style="medium"/>
    </border>
    <border>
      <left/>
      <right style="thin"/>
      <top style="medium"/>
      <bottom style="thin"/>
    </border>
    <border>
      <left/>
      <right style="thin"/>
      <top style="thin"/>
      <bottom/>
    </border>
    <border>
      <left/>
      <right style="medium"/>
      <top style="medium"/>
      <bottom/>
    </border>
    <border>
      <left/>
      <right style="medium"/>
      <top style="thin"/>
      <bottom style="thin"/>
    </border>
    <border>
      <left style="thin"/>
      <right style="thin"/>
      <top style="medium"/>
      <bottom style="thin"/>
    </border>
    <border>
      <left style="thin"/>
      <right style="thin"/>
      <top style="thin"/>
      <bottom style="medium"/>
    </border>
    <border>
      <left/>
      <right style="medium"/>
      <top style="thin"/>
      <bottom/>
    </border>
    <border>
      <left/>
      <right style="thin"/>
      <top style="thin"/>
      <bottom style="medium"/>
    </border>
    <border>
      <left/>
      <right style="medium"/>
      <top style="thin"/>
      <bottom style="medium"/>
    </border>
    <border>
      <left style="thin"/>
      <right style="medium"/>
      <top style="thin"/>
      <bottom style="medium"/>
    </border>
    <border>
      <left style="thin"/>
      <right style="medium"/>
      <top style="medium"/>
      <bottom/>
    </border>
    <border>
      <left style="medium"/>
      <right style="medium"/>
      <top/>
      <bottom/>
    </border>
    <border>
      <left/>
      <right/>
      <top style="thin"/>
      <bottom style="medium"/>
    </border>
    <border>
      <left style="thin"/>
      <right style="thin"/>
      <top style="medium"/>
      <bottom/>
    </border>
    <border>
      <left/>
      <right style="thin"/>
      <top/>
      <bottom style="medium"/>
    </border>
    <border>
      <left style="thin"/>
      <right style="medium"/>
      <top style="thin"/>
      <bottom/>
    </border>
    <border>
      <left style="thin"/>
      <right/>
      <top style="medium"/>
      <bottom/>
    </border>
    <border>
      <left/>
      <right style="thin"/>
      <top style="medium"/>
      <bottom/>
    </border>
    <border>
      <left style="medium"/>
      <right/>
      <top style="thin"/>
      <bottom style="medium"/>
    </border>
    <border>
      <left style="thin"/>
      <right style="medium"/>
      <top/>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2" borderId="0">
      <alignment/>
      <protection/>
    </xf>
    <xf numFmtId="0" fontId="19" fillId="2" borderId="0">
      <alignment/>
      <protection/>
    </xf>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1" fillId="2" borderId="0">
      <alignment/>
      <protection/>
    </xf>
    <xf numFmtId="0" fontId="21" fillId="2" borderId="0">
      <alignment/>
      <protection/>
    </xf>
    <xf numFmtId="0" fontId="21" fillId="2" borderId="0">
      <alignment/>
      <protection/>
    </xf>
    <xf numFmtId="0" fontId="21" fillId="2" borderId="0">
      <alignment/>
      <protection/>
    </xf>
    <xf numFmtId="0" fontId="21" fillId="2" borderId="0">
      <alignment/>
      <protection/>
    </xf>
    <xf numFmtId="0" fontId="21" fillId="2" borderId="0">
      <alignment/>
      <protection/>
    </xf>
    <xf numFmtId="0" fontId="21" fillId="2" borderId="0">
      <alignment/>
      <protection/>
    </xf>
    <xf numFmtId="0" fontId="21" fillId="2" borderId="0">
      <alignment/>
      <protection/>
    </xf>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20" borderId="0" applyNumberFormat="0" applyBorder="0" applyAlignment="0" applyProtection="0"/>
    <xf numFmtId="0" fontId="23" fillId="4" borderId="0" applyNumberFormat="0" applyBorder="0" applyAlignment="0" applyProtection="0"/>
    <xf numFmtId="0" fontId="21" fillId="2" borderId="0">
      <alignment/>
      <protection/>
    </xf>
    <xf numFmtId="0" fontId="21" fillId="2" borderId="0">
      <alignment/>
      <protection/>
    </xf>
    <xf numFmtId="0" fontId="24" fillId="21" borderId="1" applyNumberFormat="0" applyAlignment="0" applyProtection="0"/>
    <xf numFmtId="0" fontId="25" fillId="22" borderId="2" applyNumberFormat="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5" fontId="0" fillId="23" borderId="0" applyBorder="0" applyAlignment="0" applyProtection="0"/>
    <xf numFmtId="177" fontId="0" fillId="23" borderId="0" applyBorder="0" applyAlignment="0" applyProtection="0"/>
    <xf numFmtId="0" fontId="26" fillId="0" borderId="0" applyNumberFormat="0" applyFill="0" applyBorder="0" applyAlignment="0" applyProtection="0"/>
    <xf numFmtId="2" fontId="0" fillId="23" borderId="0" applyBorder="0" applyAlignment="0" applyProtection="0"/>
    <xf numFmtId="0" fontId="27" fillId="5"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8" borderId="1" applyNumberFormat="0" applyAlignment="0" applyProtection="0"/>
    <xf numFmtId="0" fontId="32" fillId="0" borderId="6"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4" borderId="0" applyNumberFormat="0" applyBorder="0" applyAlignment="0" applyProtection="0"/>
    <xf numFmtId="0" fontId="0" fillId="0" borderId="0">
      <alignment/>
      <protection/>
    </xf>
    <xf numFmtId="0" fontId="0" fillId="25" borderId="7" applyNumberFormat="0" applyFont="0" applyAlignment="0" applyProtection="0"/>
    <xf numFmtId="0" fontId="36" fillId="21" borderId="8" applyNumberFormat="0" applyAlignment="0" applyProtection="0"/>
    <xf numFmtId="9" fontId="0" fillId="0" borderId="0" applyFont="0" applyFill="0" applyBorder="0" applyAlignment="0" applyProtection="0"/>
    <xf numFmtId="0" fontId="21" fillId="2" borderId="0">
      <alignment/>
      <protection/>
    </xf>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277">
    <xf numFmtId="0" fontId="0" fillId="0" borderId="0" xfId="0"/>
    <xf numFmtId="0" fontId="2" fillId="0" borderId="0" xfId="0" applyFont="1" applyProtection="1">
      <protection/>
    </xf>
    <xf numFmtId="0" fontId="2" fillId="0" borderId="0" xfId="0" applyFont="1" applyBorder="1" applyProtection="1">
      <protection/>
    </xf>
    <xf numFmtId="0" fontId="2" fillId="0" borderId="0" xfId="0" applyFont="1" applyBorder="1" applyAlignment="1" applyProtection="1">
      <alignment horizontal="center"/>
      <protection/>
    </xf>
    <xf numFmtId="0" fontId="4" fillId="0" borderId="0" xfId="0" applyFont="1" applyBorder="1" applyAlignment="1" applyProtection="1">
      <alignment horizontal="center"/>
      <protection/>
    </xf>
    <xf numFmtId="0" fontId="2" fillId="0" borderId="0" xfId="0" applyFont="1" applyAlignment="1" applyProtection="1">
      <alignment horizontal="left" vertical="top" wrapText="1"/>
      <protection/>
    </xf>
    <xf numFmtId="49" fontId="2" fillId="0" borderId="0" xfId="0" applyNumberFormat="1" applyFont="1" applyProtection="1">
      <protection/>
    </xf>
    <xf numFmtId="49" fontId="3" fillId="0" borderId="0" xfId="0" applyNumberFormat="1" applyFont="1" applyBorder="1" applyAlignment="1" applyProtection="1">
      <alignment horizontal="centerContinuous"/>
      <protection/>
    </xf>
    <xf numFmtId="0" fontId="4" fillId="0" borderId="0" xfId="0" applyFont="1" applyBorder="1" applyAlignment="1" applyProtection="1">
      <alignment horizontal="centerContinuous"/>
      <protection/>
    </xf>
    <xf numFmtId="0" fontId="3" fillId="0" borderId="0" xfId="0" applyFont="1" applyBorder="1" applyProtection="1">
      <protection/>
    </xf>
    <xf numFmtId="49" fontId="4" fillId="0" borderId="0" xfId="0" applyNumberFormat="1" applyFont="1" applyBorder="1" applyAlignment="1" applyProtection="1">
      <alignment horizontal="centerContinuous"/>
      <protection/>
    </xf>
    <xf numFmtId="168" fontId="2" fillId="0" borderId="0"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5" fillId="0" borderId="0" xfId="0" applyNumberFormat="1" applyFont="1" applyBorder="1" applyAlignment="1" applyProtection="1">
      <alignment horizontal="centerContinuous"/>
      <protection/>
    </xf>
    <xf numFmtId="0" fontId="2" fillId="0" borderId="0" xfId="0" applyFont="1" applyAlignment="1" applyProtection="1">
      <alignment horizontal="centerContinuous"/>
      <protection/>
    </xf>
    <xf numFmtId="44" fontId="2" fillId="0" borderId="0" xfId="16" applyFont="1" applyBorder="1" applyProtection="1">
      <protection/>
    </xf>
    <xf numFmtId="44" fontId="2" fillId="0" borderId="0" xfId="16" applyFont="1" applyProtection="1">
      <protection/>
    </xf>
    <xf numFmtId="44" fontId="3" fillId="0" borderId="0" xfId="16" applyFont="1" applyBorder="1" applyAlignment="1" applyProtection="1">
      <alignment horizontal="centerContinuous"/>
      <protection/>
    </xf>
    <xf numFmtId="9" fontId="3" fillId="0" borderId="0" xfId="15" applyFont="1" applyBorder="1" applyAlignment="1" applyProtection="1">
      <alignment horizontal="centerContinuous"/>
      <protection/>
    </xf>
    <xf numFmtId="0" fontId="2" fillId="0" borderId="0" xfId="0" applyFont="1" applyAlignment="1" applyProtection="1">
      <alignment vertical="center"/>
      <protection/>
    </xf>
    <xf numFmtId="0" fontId="2" fillId="0" borderId="0" xfId="0" applyFont="1" applyAlignment="1" applyProtection="1">
      <alignment horizontal="center"/>
      <protection/>
    </xf>
    <xf numFmtId="0" fontId="2" fillId="0" borderId="0" xfId="0" applyFont="1" applyBorder="1" applyAlignment="1" applyProtection="1">
      <alignment/>
      <protection/>
    </xf>
    <xf numFmtId="0" fontId="0" fillId="0" borderId="0" xfId="0" applyProtection="1">
      <protection/>
    </xf>
    <xf numFmtId="9" fontId="2" fillId="0" borderId="0" xfId="15" applyFont="1" applyProtection="1">
      <protection/>
    </xf>
    <xf numFmtId="49" fontId="2" fillId="0" borderId="0" xfId="0" applyNumberFormat="1" applyFont="1" applyBorder="1" applyProtection="1">
      <protection/>
    </xf>
    <xf numFmtId="0" fontId="2" fillId="0" borderId="0" xfId="0" applyFont="1" applyBorder="1" applyAlignment="1" applyProtection="1">
      <alignment vertical="center"/>
      <protection/>
    </xf>
    <xf numFmtId="0" fontId="2" fillId="0" borderId="0" xfId="0" applyFont="1" applyFill="1" applyProtection="1">
      <protection/>
    </xf>
    <xf numFmtId="0" fontId="0" fillId="0" borderId="0" xfId="0" applyFont="1" applyBorder="1" applyProtection="1">
      <protection/>
    </xf>
    <xf numFmtId="0" fontId="2" fillId="0" borderId="0" xfId="0" applyFont="1" applyFill="1" applyBorder="1" applyProtection="1">
      <protection/>
    </xf>
    <xf numFmtId="0" fontId="1" fillId="0" borderId="0" xfId="0" applyFont="1" applyAlignment="1" applyProtection="1">
      <alignment/>
      <protection/>
    </xf>
    <xf numFmtId="1" fontId="2" fillId="0" borderId="0" xfId="0" applyNumberFormat="1" applyFont="1" applyAlignment="1" applyProtection="1">
      <alignment horizontal="right"/>
      <protection/>
    </xf>
    <xf numFmtId="1" fontId="5" fillId="0" borderId="0" xfId="0" applyNumberFormat="1" applyFont="1" applyBorder="1" applyAlignment="1" applyProtection="1">
      <alignment horizontal="centerContinuous"/>
      <protection/>
    </xf>
    <xf numFmtId="0" fontId="0" fillId="0" borderId="10" xfId="0" applyFont="1" applyBorder="1" applyProtection="1">
      <protection/>
    </xf>
    <xf numFmtId="0" fontId="0" fillId="0" borderId="11" xfId="0" applyFont="1" applyBorder="1" applyProtection="1">
      <protection/>
    </xf>
    <xf numFmtId="0" fontId="0" fillId="0" borderId="0" xfId="0" applyFont="1" applyProtection="1">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Border="1" applyProtection="1">
      <protection/>
    </xf>
    <xf numFmtId="0" fontId="8" fillId="0" borderId="0" xfId="0" applyFont="1" applyAlignment="1" applyProtection="1">
      <alignment horizontal="left"/>
      <protection/>
    </xf>
    <xf numFmtId="0" fontId="10" fillId="0" borderId="0" xfId="0" applyFont="1" applyBorder="1" applyAlignment="1" applyProtection="1">
      <alignment horizontal="centerContinuous"/>
      <protection/>
    </xf>
    <xf numFmtId="0" fontId="1" fillId="0" borderId="0" xfId="0" applyFont="1" applyBorder="1" applyAlignment="1" applyProtection="1">
      <alignment horizontal="centerContinuous"/>
      <protection/>
    </xf>
    <xf numFmtId="0" fontId="11" fillId="0" borderId="0" xfId="0" applyFont="1" applyBorder="1" applyAlignment="1" applyProtection="1">
      <alignment/>
      <protection/>
    </xf>
    <xf numFmtId="0" fontId="12" fillId="0" borderId="0" xfId="0"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Border="1" applyAlignment="1" applyProtection="1">
      <alignment horizontal="left"/>
      <protection/>
    </xf>
    <xf numFmtId="0" fontId="1"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Alignment="1" applyProtection="1">
      <alignment vertical="center"/>
      <protection/>
    </xf>
    <xf numFmtId="0" fontId="1" fillId="0" borderId="0" xfId="0" applyFont="1" applyBorder="1" applyAlignment="1" applyProtection="1">
      <alignment horizontal="left" vertical="center"/>
      <protection/>
    </xf>
    <xf numFmtId="0" fontId="1" fillId="0" borderId="0" xfId="0" applyFont="1" applyBorder="1" applyAlignment="1" applyProtection="1">
      <alignment horizontal="centerContinuous" vertical="center"/>
      <protection/>
    </xf>
    <xf numFmtId="0" fontId="1" fillId="0" borderId="12" xfId="0" applyFont="1" applyBorder="1" applyAlignment="1" applyProtection="1">
      <alignment horizontal="left"/>
      <protection/>
    </xf>
    <xf numFmtId="0" fontId="1" fillId="0" borderId="12" xfId="0" applyFont="1" applyBorder="1" applyAlignment="1" applyProtection="1">
      <alignment horizontal="center"/>
      <protection/>
    </xf>
    <xf numFmtId="174" fontId="0" fillId="0" borderId="13" xfId="16" applyNumberFormat="1" applyFont="1" applyBorder="1" applyProtection="1">
      <protection locked="0"/>
    </xf>
    <xf numFmtId="174" fontId="0" fillId="0" borderId="14" xfId="16" applyNumberFormat="1" applyFont="1" applyBorder="1" applyProtection="1">
      <protection locked="0"/>
    </xf>
    <xf numFmtId="174" fontId="0" fillId="0" borderId="15" xfId="16" applyNumberFormat="1" applyFont="1" applyBorder="1" applyProtection="1">
      <protection locked="0"/>
    </xf>
    <xf numFmtId="174" fontId="0" fillId="0" borderId="16" xfId="16" applyNumberFormat="1" applyFont="1" applyBorder="1" applyProtection="1">
      <protection locked="0"/>
    </xf>
    <xf numFmtId="0" fontId="1" fillId="0" borderId="0" xfId="0" applyFont="1" applyProtection="1">
      <protection/>
    </xf>
    <xf numFmtId="0" fontId="1" fillId="0" borderId="17" xfId="0" applyFont="1" applyBorder="1" applyProtection="1">
      <protection/>
    </xf>
    <xf numFmtId="164" fontId="1" fillId="0" borderId="0" xfId="0" applyNumberFormat="1" applyFont="1" applyBorder="1" applyProtection="1">
      <protection/>
    </xf>
    <xf numFmtId="0" fontId="1" fillId="0" borderId="18" xfId="0" applyFont="1" applyBorder="1" applyProtection="1">
      <protection/>
    </xf>
    <xf numFmtId="0" fontId="1" fillId="0" borderId="0" xfId="0" applyFont="1" applyBorder="1" applyProtection="1">
      <protection/>
    </xf>
    <xf numFmtId="0" fontId="0" fillId="0" borderId="12" xfId="0" applyFont="1" applyBorder="1" applyProtection="1">
      <protection/>
    </xf>
    <xf numFmtId="0" fontId="0" fillId="0" borderId="19" xfId="0" applyFont="1" applyBorder="1" applyProtection="1">
      <protection/>
    </xf>
    <xf numFmtId="0" fontId="0" fillId="21" borderId="0" xfId="0" applyFont="1" applyFill="1" applyBorder="1" applyProtection="1">
      <protection/>
    </xf>
    <xf numFmtId="0" fontId="1" fillId="21" borderId="0" xfId="0" applyFont="1" applyFill="1" applyBorder="1" applyProtection="1">
      <protection/>
    </xf>
    <xf numFmtId="0" fontId="1" fillId="21" borderId="12" xfId="0" applyFont="1" applyFill="1" applyBorder="1" applyProtection="1">
      <protection/>
    </xf>
    <xf numFmtId="0" fontId="1" fillId="0" borderId="20" xfId="0" applyFont="1" applyBorder="1" applyAlignment="1" applyProtection="1">
      <alignment horizontal="right"/>
      <protection/>
    </xf>
    <xf numFmtId="0" fontId="1" fillId="0" borderId="21" xfId="0" applyFont="1" applyBorder="1" applyAlignment="1" applyProtection="1">
      <alignment horizontal="right"/>
      <protection/>
    </xf>
    <xf numFmtId="0" fontId="1" fillId="0" borderId="22" xfId="0" applyNumberFormat="1" applyFont="1" applyBorder="1" applyAlignment="1" applyProtection="1">
      <alignment horizontal="right"/>
      <protection/>
    </xf>
    <xf numFmtId="0" fontId="1" fillId="0" borderId="23" xfId="0" applyNumberFormat="1" applyFont="1" applyBorder="1" applyAlignment="1" applyProtection="1">
      <alignment horizontal="right"/>
      <protection/>
    </xf>
    <xf numFmtId="0" fontId="1" fillId="0" borderId="24" xfId="0" applyNumberFormat="1" applyFont="1" applyBorder="1" applyAlignment="1" applyProtection="1">
      <alignment horizontal="right"/>
      <protection/>
    </xf>
    <xf numFmtId="0" fontId="1" fillId="0" borderId="25" xfId="0" applyFont="1" applyBorder="1" applyAlignment="1" applyProtection="1">
      <alignment horizontal="right"/>
      <protection/>
    </xf>
    <xf numFmtId="174" fontId="0" fillId="0" borderId="26" xfId="16" applyNumberFormat="1" applyFont="1" applyBorder="1" applyProtection="1">
      <protection locked="0"/>
    </xf>
    <xf numFmtId="174" fontId="0" fillId="0" borderId="27" xfId="16" applyNumberFormat="1" applyFont="1" applyBorder="1" applyProtection="1">
      <protection locked="0"/>
    </xf>
    <xf numFmtId="0" fontId="7" fillId="0" borderId="0" xfId="0" applyFont="1" applyFill="1" applyAlignment="1" applyProtection="1">
      <alignment horizontal="center"/>
      <protection/>
    </xf>
    <xf numFmtId="174" fontId="1" fillId="0" borderId="0" xfId="16" applyNumberFormat="1" applyFont="1" applyBorder="1" applyProtection="1">
      <protection/>
    </xf>
    <xf numFmtId="0" fontId="0" fillId="0" borderId="16" xfId="0" applyFont="1" applyBorder="1" applyProtection="1">
      <protection/>
    </xf>
    <xf numFmtId="0" fontId="1" fillId="0" borderId="16" xfId="0" applyFont="1" applyBorder="1" applyProtection="1">
      <protection/>
    </xf>
    <xf numFmtId="0" fontId="1" fillId="0" borderId="28" xfId="0" applyFont="1" applyBorder="1" applyProtection="1">
      <protection/>
    </xf>
    <xf numFmtId="0" fontId="0" fillId="0" borderId="27" xfId="0" applyFont="1" applyBorder="1" applyProtection="1">
      <protection/>
    </xf>
    <xf numFmtId="164" fontId="0" fillId="0" borderId="16" xfId="0" applyNumberFormat="1" applyFont="1" applyBorder="1" applyProtection="1">
      <protection/>
    </xf>
    <xf numFmtId="0" fontId="0" fillId="0" borderId="16" xfId="0" applyFont="1" applyBorder="1" applyAlignment="1" applyProtection="1">
      <alignment/>
      <protection/>
    </xf>
    <xf numFmtId="0" fontId="0" fillId="0" borderId="0" xfId="0" applyFont="1" applyBorder="1" applyAlignment="1" applyProtection="1">
      <alignment/>
      <protection/>
    </xf>
    <xf numFmtId="174" fontId="0" fillId="0" borderId="23" xfId="16" applyNumberFormat="1" applyFont="1" applyBorder="1" applyProtection="1">
      <protection locked="0"/>
    </xf>
    <xf numFmtId="0" fontId="9" fillId="0" borderId="0" xfId="0" applyFont="1" applyBorder="1" applyAlignment="1" applyProtection="1">
      <alignment horizontal="centerContinuous"/>
      <protection/>
    </xf>
    <xf numFmtId="0" fontId="9" fillId="0" borderId="0" xfId="0" applyFont="1" applyBorder="1" applyAlignment="1" applyProtection="1">
      <alignment/>
      <protection/>
    </xf>
    <xf numFmtId="0" fontId="1" fillId="0" borderId="18" xfId="0" applyFont="1" applyBorder="1" applyAlignment="1" applyProtection="1">
      <alignment horizontal="right"/>
      <protection/>
    </xf>
    <xf numFmtId="0" fontId="1" fillId="0" borderId="0" xfId="0" applyFont="1" applyBorder="1" applyAlignment="1" applyProtection="1">
      <alignment horizontal="right"/>
      <protection/>
    </xf>
    <xf numFmtId="0" fontId="2" fillId="2" borderId="0" xfId="0" applyFont="1" applyFill="1" applyProtection="1">
      <protection/>
    </xf>
    <xf numFmtId="0" fontId="2" fillId="2" borderId="0" xfId="0" applyFont="1" applyFill="1" applyBorder="1" applyProtection="1">
      <protection/>
    </xf>
    <xf numFmtId="44" fontId="2" fillId="2" borderId="0" xfId="16" applyFont="1" applyFill="1" applyProtection="1">
      <protection/>
    </xf>
    <xf numFmtId="9" fontId="2" fillId="2" borderId="0" xfId="15" applyFont="1" applyFill="1" applyProtection="1">
      <protection/>
    </xf>
    <xf numFmtId="44" fontId="2" fillId="0" borderId="0" xfId="16" applyFont="1" applyFill="1" applyProtection="1">
      <protection/>
    </xf>
    <xf numFmtId="0" fontId="1" fillId="0" borderId="29" xfId="0" applyFont="1" applyBorder="1" applyAlignment="1" applyProtection="1">
      <alignment horizontal="left"/>
      <protection/>
    </xf>
    <xf numFmtId="49" fontId="3" fillId="2" borderId="0" xfId="0" applyNumberFormat="1" applyFont="1" applyFill="1" applyBorder="1" applyAlignment="1" applyProtection="1">
      <alignment/>
      <protection/>
    </xf>
    <xf numFmtId="0" fontId="2" fillId="2" borderId="0" xfId="0" applyFont="1" applyFill="1" applyBorder="1" applyAlignment="1" applyProtection="1">
      <alignment horizontal="left"/>
      <protection/>
    </xf>
    <xf numFmtId="1" fontId="2" fillId="2" borderId="0" xfId="0" applyNumberFormat="1" applyFont="1" applyFill="1" applyAlignment="1" applyProtection="1">
      <alignment horizontal="right"/>
      <protection/>
    </xf>
    <xf numFmtId="168" fontId="2" fillId="2" borderId="0" xfId="0" applyNumberFormat="1" applyFont="1" applyFill="1" applyBorder="1" applyAlignment="1" applyProtection="1">
      <alignment horizontal="center"/>
      <protection/>
    </xf>
    <xf numFmtId="0" fontId="2" fillId="2" borderId="0" xfId="0" applyFont="1" applyFill="1" applyBorder="1" applyAlignment="1" applyProtection="1">
      <alignment/>
      <protection/>
    </xf>
    <xf numFmtId="1" fontId="2" fillId="2" borderId="0" xfId="0" applyNumberFormat="1" applyFont="1" applyFill="1" applyBorder="1" applyAlignment="1" applyProtection="1">
      <alignment horizontal="right"/>
      <protection/>
    </xf>
    <xf numFmtId="0" fontId="0" fillId="2" borderId="0" xfId="0" applyFont="1" applyFill="1" applyProtection="1">
      <protection/>
    </xf>
    <xf numFmtId="174" fontId="0" fillId="0" borderId="30" xfId="16" applyNumberFormat="1" applyFont="1" applyBorder="1" applyProtection="1">
      <protection locked="0"/>
    </xf>
    <xf numFmtId="174" fontId="0" fillId="0" borderId="27" xfId="16" applyNumberFormat="1" applyFont="1" applyFill="1" applyBorder="1" applyProtection="1">
      <protection locked="0"/>
    </xf>
    <xf numFmtId="174" fontId="0" fillId="0" borderId="16" xfId="16" applyNumberFormat="1" applyFont="1" applyFill="1" applyBorder="1" applyProtection="1">
      <protection locked="0"/>
    </xf>
    <xf numFmtId="174" fontId="0" fillId="0" borderId="22" xfId="16" applyNumberFormat="1" applyFont="1" applyBorder="1" applyProtection="1">
      <protection locked="0"/>
    </xf>
    <xf numFmtId="174" fontId="0" fillId="0" borderId="14" xfId="16" applyNumberFormat="1" applyFont="1" applyFill="1" applyBorder="1" applyProtection="1">
      <protection locked="0"/>
    </xf>
    <xf numFmtId="168" fontId="2" fillId="0" borderId="0" xfId="0" applyNumberFormat="1" applyFont="1" applyFill="1" applyBorder="1" applyAlignment="1" applyProtection="1">
      <alignment horizontal="left"/>
      <protection/>
    </xf>
    <xf numFmtId="168" fontId="2" fillId="0" borderId="0" xfId="0" applyNumberFormat="1" applyFont="1" applyFill="1" applyBorder="1" applyAlignment="1" applyProtection="1">
      <alignment horizontal="center"/>
      <protection/>
    </xf>
    <xf numFmtId="0" fontId="0" fillId="0" borderId="11" xfId="0" applyFont="1" applyBorder="1" applyAlignment="1" applyProtection="1">
      <alignment horizontal="center"/>
      <protection locked="0"/>
    </xf>
    <xf numFmtId="0" fontId="0" fillId="21" borderId="31" xfId="0" applyFont="1" applyFill="1" applyBorder="1" applyProtection="1">
      <protection/>
    </xf>
    <xf numFmtId="0" fontId="0" fillId="21" borderId="17" xfId="0" applyFont="1" applyFill="1" applyBorder="1" applyProtection="1">
      <protection/>
    </xf>
    <xf numFmtId="0" fontId="0" fillId="21" borderId="32" xfId="0" applyFont="1" applyFill="1" applyBorder="1" applyProtection="1">
      <protection/>
    </xf>
    <xf numFmtId="0" fontId="1" fillId="21" borderId="32" xfId="0" applyFont="1" applyFill="1" applyBorder="1" applyProtection="1">
      <protection/>
    </xf>
    <xf numFmtId="0" fontId="1" fillId="21" borderId="33" xfId="0" applyFont="1" applyFill="1" applyBorder="1" applyProtection="1">
      <protection/>
    </xf>
    <xf numFmtId="0" fontId="1" fillId="21" borderId="34" xfId="0" applyFont="1" applyFill="1" applyBorder="1" applyProtection="1">
      <protection/>
    </xf>
    <xf numFmtId="1" fontId="2" fillId="0" borderId="0" xfId="0" applyNumberFormat="1" applyFont="1" applyFill="1" applyBorder="1" applyAlignment="1" applyProtection="1">
      <alignment horizontal="right"/>
      <protection/>
    </xf>
    <xf numFmtId="174" fontId="0" fillId="0" borderId="18" xfId="16" applyNumberFormat="1" applyFont="1" applyBorder="1" applyProtection="1">
      <protection/>
    </xf>
    <xf numFmtId="0" fontId="0" fillId="0" borderId="0" xfId="0" applyFont="1" applyBorder="1" applyAlignment="1" applyProtection="1">
      <alignment horizontal="center"/>
      <protection/>
    </xf>
    <xf numFmtId="0" fontId="0" fillId="0" borderId="12" xfId="0" applyFont="1" applyBorder="1" applyAlignment="1" applyProtection="1">
      <alignment horizontal="center"/>
      <protection/>
    </xf>
    <xf numFmtId="0" fontId="0" fillId="0" borderId="35" xfId="0" applyFont="1" applyBorder="1" applyAlignment="1" applyProtection="1">
      <alignment horizontal="left"/>
      <protection/>
    </xf>
    <xf numFmtId="0" fontId="15" fillId="0" borderId="0" xfId="0" applyFont="1" applyAlignment="1" applyProtection="1">
      <alignment horizontal="center"/>
      <protection/>
    </xf>
    <xf numFmtId="0" fontId="0" fillId="0" borderId="0" xfId="0" applyFont="1" applyAlignment="1" applyProtection="1">
      <alignment horizontal="center"/>
      <protection/>
    </xf>
    <xf numFmtId="0" fontId="0" fillId="0" borderId="22" xfId="0" applyFont="1" applyBorder="1" applyAlignment="1" applyProtection="1">
      <alignment horizontal="right"/>
      <protection/>
    </xf>
    <xf numFmtId="0" fontId="0" fillId="0" borderId="22" xfId="0" applyFont="1" applyFill="1" applyBorder="1" applyAlignment="1" applyProtection="1">
      <alignment horizontal="right"/>
      <protection/>
    </xf>
    <xf numFmtId="0" fontId="0" fillId="0" borderId="23" xfId="0" applyFont="1" applyBorder="1" applyAlignment="1" applyProtection="1">
      <alignment horizontal="right"/>
      <protection/>
    </xf>
    <xf numFmtId="0" fontId="0" fillId="0" borderId="23" xfId="0" applyFont="1" applyFill="1" applyBorder="1" applyAlignment="1" applyProtection="1">
      <alignment horizontal="right"/>
      <protection/>
    </xf>
    <xf numFmtId="0" fontId="0" fillId="0" borderId="36" xfId="0" applyFont="1" applyBorder="1" applyProtection="1">
      <protection/>
    </xf>
    <xf numFmtId="171" fontId="0" fillId="0" borderId="36" xfId="0" applyNumberFormat="1" applyFont="1" applyBorder="1" applyAlignment="1" applyProtection="1">
      <alignment/>
      <protection/>
    </xf>
    <xf numFmtId="171" fontId="0" fillId="0" borderId="0" xfId="0" applyNumberFormat="1" applyFont="1" applyBorder="1" applyAlignment="1" applyProtection="1">
      <alignment horizontal="left"/>
      <protection/>
    </xf>
    <xf numFmtId="172" fontId="0" fillId="0" borderId="36" xfId="0" applyNumberFormat="1" applyFont="1" applyBorder="1" applyAlignment="1" applyProtection="1">
      <alignment horizontal="left"/>
      <protection/>
    </xf>
    <xf numFmtId="0" fontId="0" fillId="0" borderId="36" xfId="0" applyFont="1" applyFill="1" applyBorder="1" applyAlignment="1" applyProtection="1">
      <alignment/>
      <protection/>
    </xf>
    <xf numFmtId="173" fontId="0" fillId="0" borderId="0" xfId="0" applyNumberFormat="1" applyFont="1" applyFill="1" applyBorder="1" applyAlignment="1" applyProtection="1">
      <alignment horizontal="left"/>
      <protection/>
    </xf>
    <xf numFmtId="0" fontId="0" fillId="0" borderId="29" xfId="0" applyFont="1" applyBorder="1" applyProtection="1">
      <protection/>
    </xf>
    <xf numFmtId="0" fontId="0" fillId="0" borderId="24" xfId="0" applyFont="1" applyBorder="1" applyAlignment="1" applyProtection="1">
      <alignment horizontal="right"/>
      <protection/>
    </xf>
    <xf numFmtId="0" fontId="0" fillId="0" borderId="36" xfId="0" applyFont="1" applyBorder="1" applyAlignment="1" applyProtection="1">
      <alignment/>
      <protection/>
    </xf>
    <xf numFmtId="0" fontId="0" fillId="0" borderId="0" xfId="0" applyFont="1" applyBorder="1" applyAlignment="1" applyProtection="1">
      <alignment horizontal="right"/>
      <protection/>
    </xf>
    <xf numFmtId="0" fontId="0" fillId="0" borderId="30" xfId="0" applyFont="1" applyBorder="1" applyAlignment="1" applyProtection="1">
      <alignment horizontal="right"/>
      <protection/>
    </xf>
    <xf numFmtId="0" fontId="0" fillId="0" borderId="37" xfId="0" applyFont="1" applyBorder="1" applyProtection="1">
      <protection/>
    </xf>
    <xf numFmtId="0" fontId="0" fillId="0" borderId="38" xfId="0" applyFont="1" applyBorder="1" applyAlignment="1" applyProtection="1">
      <alignment horizontal="right"/>
      <protection/>
    </xf>
    <xf numFmtId="0" fontId="0" fillId="0" borderId="29" xfId="0" applyFont="1" applyBorder="1" applyAlignment="1" applyProtection="1">
      <alignment horizontal="center"/>
      <protection/>
    </xf>
    <xf numFmtId="0" fontId="0" fillId="0" borderId="30" xfId="0" applyFont="1" applyBorder="1" applyAlignment="1" applyProtection="1">
      <alignment horizontal="center"/>
      <protection/>
    </xf>
    <xf numFmtId="0" fontId="0" fillId="0" borderId="39" xfId="0" applyFont="1" applyBorder="1" applyAlignment="1" applyProtection="1">
      <alignment horizontal="right"/>
      <protection/>
    </xf>
    <xf numFmtId="0" fontId="0" fillId="0" borderId="29" xfId="0" applyFont="1" applyBorder="1" applyAlignment="1" applyProtection="1">
      <alignment/>
      <protection/>
    </xf>
    <xf numFmtId="0" fontId="0" fillId="0" borderId="40" xfId="0" applyFont="1" applyBorder="1" applyAlignment="1" applyProtection="1">
      <alignment horizontal="right"/>
      <protection/>
    </xf>
    <xf numFmtId="0" fontId="0" fillId="0" borderId="41" xfId="0" applyFont="1" applyBorder="1" applyProtection="1">
      <protection/>
    </xf>
    <xf numFmtId="0" fontId="0" fillId="0" borderId="0" xfId="0" applyFont="1" applyAlignment="1" applyProtection="1">
      <alignment horizontal="left" indent="1"/>
      <protection/>
    </xf>
    <xf numFmtId="0" fontId="0" fillId="0" borderId="0" xfId="0" applyFont="1" applyAlignment="1" applyProtection="1">
      <alignment horizontal="right"/>
      <protection/>
    </xf>
    <xf numFmtId="173" fontId="0" fillId="0" borderId="0" xfId="0" applyNumberFormat="1" applyFont="1" applyBorder="1" applyAlignment="1" applyProtection="1">
      <alignment/>
      <protection/>
    </xf>
    <xf numFmtId="0" fontId="0" fillId="2" borderId="0" xfId="0" applyFont="1" applyFill="1" applyBorder="1" applyProtection="1">
      <protection/>
    </xf>
    <xf numFmtId="0" fontId="0" fillId="2" borderId="0" xfId="0" applyFont="1" applyFill="1" applyProtection="1">
      <protection/>
    </xf>
    <xf numFmtId="0" fontId="8" fillId="0" borderId="0" xfId="0" applyFont="1" applyProtection="1">
      <protection/>
    </xf>
    <xf numFmtId="0" fontId="0" fillId="0" borderId="17" xfId="0" applyFont="1" applyBorder="1" applyProtection="1">
      <protection/>
    </xf>
    <xf numFmtId="0" fontId="9" fillId="0" borderId="0" xfId="0" applyFont="1" applyAlignment="1" applyProtection="1">
      <alignment horizontal="centerContinuous"/>
      <protection/>
    </xf>
    <xf numFmtId="0" fontId="1" fillId="0" borderId="0" xfId="0" applyFont="1" applyAlignment="1" applyProtection="1">
      <alignment horizontal="centerContinuous"/>
      <protection/>
    </xf>
    <xf numFmtId="0" fontId="1" fillId="0" borderId="42" xfId="0" applyFont="1" applyBorder="1" applyAlignment="1" applyProtection="1">
      <alignment horizontal="right"/>
      <protection/>
    </xf>
    <xf numFmtId="0" fontId="0" fillId="0" borderId="0" xfId="0" applyFont="1" applyAlignment="1" applyProtection="1">
      <alignment horizontal="centerContinuous"/>
      <protection/>
    </xf>
    <xf numFmtId="0" fontId="1" fillId="0" borderId="29" xfId="0" applyFont="1" applyBorder="1" applyAlignment="1" applyProtection="1">
      <alignment horizontal="center"/>
      <protection/>
    </xf>
    <xf numFmtId="0" fontId="0" fillId="0" borderId="31" xfId="0" applyFont="1" applyBorder="1" applyProtection="1">
      <protection/>
    </xf>
    <xf numFmtId="0" fontId="0" fillId="0" borderId="25" xfId="0" applyFont="1" applyBorder="1" applyProtection="1">
      <protection/>
    </xf>
    <xf numFmtId="0" fontId="0" fillId="0" borderId="35" xfId="0" applyFont="1" applyBorder="1" applyProtection="1">
      <protection/>
    </xf>
    <xf numFmtId="0" fontId="0" fillId="0" borderId="43" xfId="0" applyFont="1" applyBorder="1" applyAlignment="1" applyProtection="1">
      <alignment horizontal="right"/>
      <protection/>
    </xf>
    <xf numFmtId="0" fontId="0" fillId="0" borderId="12" xfId="0" applyFont="1" applyBorder="1" applyAlignment="1" applyProtection="1">
      <alignment horizontal="right"/>
      <protection/>
    </xf>
    <xf numFmtId="168" fontId="0" fillId="0" borderId="0" xfId="0" applyNumberFormat="1" applyFont="1" applyBorder="1" applyAlignment="1" applyProtection="1">
      <alignment horizontal="left"/>
      <protection/>
    </xf>
    <xf numFmtId="168" fontId="0" fillId="0" borderId="0" xfId="0" applyNumberFormat="1" applyFont="1" applyBorder="1" applyAlignment="1" applyProtection="1">
      <alignment horizontal="center"/>
      <protection/>
    </xf>
    <xf numFmtId="0" fontId="0" fillId="0" borderId="44" xfId="0" applyFont="1" applyBorder="1" applyAlignment="1" applyProtection="1">
      <alignment horizontal="right"/>
      <protection/>
    </xf>
    <xf numFmtId="0" fontId="0" fillId="0" borderId="0" xfId="0" applyFont="1" applyFill="1" applyBorder="1" applyProtection="1">
      <protection/>
    </xf>
    <xf numFmtId="0" fontId="0" fillId="0" borderId="0" xfId="0" applyFont="1" applyAlignment="1" applyProtection="1">
      <alignment horizontal="left" indent="2"/>
      <protection/>
    </xf>
    <xf numFmtId="0" fontId="10" fillId="0" borderId="0" xfId="0" applyFont="1" applyAlignment="1" applyProtection="1">
      <alignment horizontal="centerContinuous"/>
      <protection/>
    </xf>
    <xf numFmtId="0" fontId="0" fillId="0" borderId="32" xfId="0" applyFont="1" applyBorder="1" applyProtection="1">
      <protection/>
    </xf>
    <xf numFmtId="0" fontId="0" fillId="0" borderId="45" xfId="0" applyFont="1" applyBorder="1" applyProtection="1">
      <protection/>
    </xf>
    <xf numFmtId="164" fontId="0" fillId="0" borderId="0" xfId="0" applyNumberFormat="1" applyFont="1" applyBorder="1" applyProtection="1">
      <protection/>
    </xf>
    <xf numFmtId="0" fontId="0" fillId="0" borderId="12" xfId="0" applyFont="1" applyBorder="1" applyAlignment="1" applyProtection="1">
      <alignment horizontal="left"/>
      <protection/>
    </xf>
    <xf numFmtId="174" fontId="0" fillId="0" borderId="11" xfId="16" applyNumberFormat="1" applyFont="1" applyBorder="1" applyProtection="1">
      <protection locked="0"/>
    </xf>
    <xf numFmtId="0" fontId="1" fillId="2" borderId="0" xfId="0" applyFont="1" applyFill="1" applyBorder="1" applyProtection="1">
      <protection/>
    </xf>
    <xf numFmtId="0" fontId="0" fillId="0" borderId="0" xfId="0" applyProtection="1">
      <protection locked="0"/>
    </xf>
    <xf numFmtId="174" fontId="3" fillId="2" borderId="0" xfId="16" applyNumberFormat="1" applyFont="1" applyFill="1" applyBorder="1" applyProtection="1">
      <protection/>
    </xf>
    <xf numFmtId="0" fontId="0" fillId="0" borderId="27" xfId="0" applyFont="1" applyBorder="1" applyAlignment="1" applyProtection="1">
      <alignment/>
      <protection/>
    </xf>
    <xf numFmtId="0" fontId="0" fillId="0" borderId="14" xfId="0" applyFont="1" applyBorder="1" applyProtection="1">
      <protection/>
    </xf>
    <xf numFmtId="0" fontId="1" fillId="0" borderId="40" xfId="0" applyNumberFormat="1" applyFont="1" applyBorder="1" applyAlignment="1" applyProtection="1">
      <alignment horizontal="right"/>
      <protection/>
    </xf>
    <xf numFmtId="174" fontId="0" fillId="0" borderId="36" xfId="16" applyNumberFormat="1" applyFont="1" applyBorder="1" applyProtection="1">
      <protection locked="0"/>
    </xf>
    <xf numFmtId="174" fontId="0" fillId="0" borderId="46" xfId="16" applyNumberFormat="1" applyFont="1" applyBorder="1" applyProtection="1">
      <protection locked="0"/>
    </xf>
    <xf numFmtId="49" fontId="0" fillId="0" borderId="0" xfId="0" applyNumberFormat="1" applyFont="1" applyBorder="1" applyProtection="1">
      <protection/>
    </xf>
    <xf numFmtId="44" fontId="1" fillId="0" borderId="29" xfId="16" applyFont="1" applyBorder="1" applyAlignment="1" applyProtection="1">
      <alignment horizontal="center"/>
      <protection/>
    </xf>
    <xf numFmtId="0" fontId="1" fillId="0" borderId="29" xfId="0" applyFont="1" applyBorder="1" applyAlignment="1" applyProtection="1">
      <alignment horizontal="centerContinuous"/>
      <protection/>
    </xf>
    <xf numFmtId="9" fontId="1" fillId="0" borderId="29" xfId="15" applyFont="1" applyBorder="1" applyAlignment="1" applyProtection="1">
      <alignment horizontal="center"/>
      <protection/>
    </xf>
    <xf numFmtId="0" fontId="1" fillId="0" borderId="47" xfId="0" applyFont="1" applyBorder="1" applyAlignment="1" applyProtection="1">
      <alignment horizontal="center"/>
      <protection/>
    </xf>
    <xf numFmtId="44" fontId="1" fillId="0" borderId="47" xfId="16" applyFont="1" applyBorder="1" applyAlignment="1" applyProtection="1">
      <alignment horizontal="center"/>
      <protection/>
    </xf>
    <xf numFmtId="44" fontId="1" fillId="0" borderId="0" xfId="16" applyFont="1" applyBorder="1" applyAlignment="1" applyProtection="1">
      <alignment horizontal="center"/>
      <protection/>
    </xf>
    <xf numFmtId="0" fontId="1" fillId="0" borderId="48" xfId="0" applyFont="1" applyBorder="1" applyAlignment="1" applyProtection="1">
      <alignment horizontal="centerContinuous"/>
      <protection/>
    </xf>
    <xf numFmtId="9" fontId="1" fillId="0" borderId="45" xfId="15" applyFont="1" applyBorder="1" applyAlignment="1" applyProtection="1">
      <alignment horizontal="center"/>
      <protection/>
    </xf>
    <xf numFmtId="44" fontId="1" fillId="0" borderId="47" xfId="16" applyFont="1" applyFill="1" applyBorder="1" applyAlignment="1" applyProtection="1">
      <alignment horizontal="center"/>
      <protection/>
    </xf>
    <xf numFmtId="49" fontId="1" fillId="0" borderId="0" xfId="0" applyNumberFormat="1" applyFont="1" applyBorder="1" applyProtection="1">
      <protection/>
    </xf>
    <xf numFmtId="49" fontId="0" fillId="0" borderId="0" xfId="0" applyNumberFormat="1" applyFont="1" applyBorder="1" applyAlignment="1" applyProtection="1">
      <alignment horizontal="center" vertical="center" wrapText="1"/>
      <protection/>
    </xf>
    <xf numFmtId="0" fontId="6" fillId="0" borderId="0" xfId="0" applyFont="1" applyBorder="1" applyAlignment="1" applyProtection="1">
      <alignment horizontal="right" vertical="center" wrapText="1"/>
      <protection/>
    </xf>
    <xf numFmtId="0" fontId="1" fillId="0" borderId="10" xfId="0" applyFont="1" applyBorder="1" applyAlignment="1" applyProtection="1">
      <alignment horizontal="center"/>
      <protection/>
    </xf>
    <xf numFmtId="44" fontId="1" fillId="0" borderId="10" xfId="16" applyFont="1" applyBorder="1" applyAlignment="1" applyProtection="1">
      <alignment horizontal="center"/>
      <protection/>
    </xf>
    <xf numFmtId="0" fontId="1" fillId="0" borderId="27" xfId="0" applyFont="1" applyBorder="1" applyAlignment="1" applyProtection="1">
      <alignment horizontal="centerContinuous"/>
      <protection/>
    </xf>
    <xf numFmtId="9" fontId="1" fillId="0" borderId="49" xfId="15" applyFont="1" applyBorder="1" applyAlignment="1" applyProtection="1">
      <alignment horizontal="center"/>
      <protection/>
    </xf>
    <xf numFmtId="0" fontId="0" fillId="0" borderId="20" xfId="0" applyFont="1" applyBorder="1" applyProtection="1">
      <protection/>
    </xf>
    <xf numFmtId="0" fontId="0" fillId="0" borderId="19" xfId="0" applyFont="1" applyBorder="1" applyAlignment="1" applyProtection="1">
      <alignment horizontal="center"/>
      <protection/>
    </xf>
    <xf numFmtId="44" fontId="0" fillId="0" borderId="19" xfId="16" applyFont="1" applyBorder="1" applyProtection="1">
      <protection/>
    </xf>
    <xf numFmtId="9" fontId="0" fillId="0" borderId="19" xfId="15" applyFont="1" applyBorder="1" applyProtection="1">
      <protection/>
    </xf>
    <xf numFmtId="44" fontId="0" fillId="0" borderId="50" xfId="16" applyFont="1" applyBorder="1" applyProtection="1">
      <protection/>
    </xf>
    <xf numFmtId="1" fontId="0" fillId="0" borderId="23" xfId="0" applyNumberFormat="1" applyFont="1" applyBorder="1" applyAlignment="1" applyProtection="1">
      <alignment horizontal="right"/>
      <protection/>
    </xf>
    <xf numFmtId="0" fontId="0" fillId="0" borderId="21" xfId="0" applyFont="1" applyBorder="1" applyAlignment="1" applyProtection="1">
      <alignment horizontal="left" indent="1"/>
      <protection/>
    </xf>
    <xf numFmtId="0" fontId="0" fillId="0" borderId="36" xfId="0" applyFont="1" applyBorder="1" applyAlignment="1" applyProtection="1">
      <alignment/>
      <protection locked="0"/>
    </xf>
    <xf numFmtId="1" fontId="1" fillId="0" borderId="40" xfId="0" applyNumberFormat="1" applyFont="1" applyBorder="1" applyAlignment="1" applyProtection="1">
      <alignment horizontal="right"/>
      <protection/>
    </xf>
    <xf numFmtId="0" fontId="0" fillId="0" borderId="18" xfId="0" applyFont="1" applyBorder="1" applyProtection="1">
      <protection/>
    </xf>
    <xf numFmtId="1" fontId="1" fillId="0" borderId="30" xfId="0" applyNumberFormat="1" applyFont="1" applyBorder="1" applyAlignment="1" applyProtection="1">
      <alignment horizontal="right"/>
      <protection/>
    </xf>
    <xf numFmtId="0" fontId="1" fillId="0" borderId="42" xfId="0" applyNumberFormat="1" applyFont="1" applyBorder="1" applyAlignment="1" applyProtection="1">
      <alignment horizontal="right" vertical="center"/>
      <protection/>
    </xf>
    <xf numFmtId="44" fontId="0" fillId="0" borderId="0" xfId="16" applyFont="1" applyProtection="1">
      <protection/>
    </xf>
    <xf numFmtId="9" fontId="0" fillId="0" borderId="0" xfId="15" applyFont="1" applyProtection="1">
      <protection/>
    </xf>
    <xf numFmtId="44" fontId="0" fillId="0" borderId="17" xfId="16" applyFont="1" applyBorder="1" applyProtection="1">
      <protection/>
    </xf>
    <xf numFmtId="49" fontId="0" fillId="0" borderId="0" xfId="0" applyNumberFormat="1" applyFont="1" applyProtection="1">
      <protection/>
    </xf>
    <xf numFmtId="49" fontId="9" fillId="0" borderId="0" xfId="0" applyNumberFormat="1" applyFont="1" applyBorder="1" applyAlignment="1" applyProtection="1">
      <alignment horizontal="centerContinuous"/>
      <protection/>
    </xf>
    <xf numFmtId="0" fontId="1" fillId="0" borderId="51" xfId="0" applyFont="1" applyBorder="1" applyAlignment="1" applyProtection="1">
      <alignment horizontal="centerContinuous"/>
      <protection/>
    </xf>
    <xf numFmtId="44" fontId="1" fillId="0" borderId="45" xfId="16" applyFont="1" applyBorder="1" applyAlignment="1" applyProtection="1">
      <alignment horizontal="center"/>
      <protection/>
    </xf>
    <xf numFmtId="0" fontId="1" fillId="0" borderId="47" xfId="0" applyFont="1" applyBorder="1" applyAlignment="1" applyProtection="1">
      <alignment horizontal="centerContinuous"/>
      <protection/>
    </xf>
    <xf numFmtId="0" fontId="15" fillId="0" borderId="0" xfId="0" applyFont="1" applyBorder="1" applyProtection="1">
      <protection/>
    </xf>
    <xf numFmtId="0" fontId="1" fillId="0" borderId="10" xfId="0" applyFont="1" applyBorder="1" applyAlignment="1" applyProtection="1">
      <alignment horizontal="centerContinuous"/>
      <protection/>
    </xf>
    <xf numFmtId="0" fontId="0" fillId="0" borderId="30" xfId="0" applyNumberFormat="1" applyFont="1" applyBorder="1" applyAlignment="1" applyProtection="1">
      <alignment horizontal="right"/>
      <protection/>
    </xf>
    <xf numFmtId="0" fontId="0" fillId="0" borderId="23" xfId="0" applyNumberFormat="1" applyFont="1" applyBorder="1" applyAlignment="1" applyProtection="1">
      <alignment horizontal="right"/>
      <protection/>
    </xf>
    <xf numFmtId="0" fontId="0" fillId="0" borderId="24" xfId="0" applyNumberFormat="1" applyFont="1" applyBorder="1" applyAlignment="1" applyProtection="1">
      <alignment horizontal="right"/>
      <protection/>
    </xf>
    <xf numFmtId="0" fontId="1" fillId="0" borderId="52" xfId="0" applyNumberFormat="1" applyFont="1" applyBorder="1" applyAlignment="1" applyProtection="1">
      <alignment horizontal="right" vertical="center"/>
      <protection/>
    </xf>
    <xf numFmtId="0" fontId="16" fillId="0" borderId="0" xfId="0" applyFont="1" applyBorder="1" applyProtection="1">
      <protection/>
    </xf>
    <xf numFmtId="44" fontId="9" fillId="0" borderId="0" xfId="16" applyFont="1" applyBorder="1" applyAlignment="1" applyProtection="1">
      <alignment horizontal="centerContinuous"/>
      <protection/>
    </xf>
    <xf numFmtId="9" fontId="9" fillId="0" borderId="0" xfId="15" applyFont="1" applyBorder="1" applyAlignment="1" applyProtection="1">
      <alignment horizontal="centerContinuous"/>
      <protection/>
    </xf>
    <xf numFmtId="0" fontId="1" fillId="0" borderId="51" xfId="0" applyFont="1" applyBorder="1" applyAlignment="1" applyProtection="1">
      <alignment horizontal="center"/>
      <protection/>
    </xf>
    <xf numFmtId="44" fontId="1" fillId="0" borderId="51" xfId="16" applyFont="1" applyBorder="1" applyAlignment="1" applyProtection="1">
      <alignment horizontal="center"/>
      <protection/>
    </xf>
    <xf numFmtId="9" fontId="1" fillId="0" borderId="51" xfId="15" applyFont="1" applyBorder="1" applyAlignment="1" applyProtection="1">
      <alignment horizontal="center"/>
      <protection/>
    </xf>
    <xf numFmtId="49" fontId="0" fillId="0" borderId="20" xfId="0" applyNumberFormat="1" applyFont="1" applyBorder="1" applyProtection="1">
      <protection/>
    </xf>
    <xf numFmtId="49" fontId="0" fillId="0" borderId="32" xfId="0" applyNumberFormat="1" applyFont="1" applyBorder="1" applyProtection="1">
      <protection/>
    </xf>
    <xf numFmtId="49" fontId="0" fillId="0" borderId="21" xfId="0" applyNumberFormat="1" applyFont="1" applyBorder="1" applyProtection="1">
      <protection/>
    </xf>
    <xf numFmtId="1" fontId="1" fillId="0" borderId="42" xfId="0" applyNumberFormat="1" applyFont="1" applyBorder="1" applyAlignment="1" applyProtection="1">
      <alignment horizontal="right"/>
      <protection/>
    </xf>
    <xf numFmtId="0" fontId="11" fillId="0" borderId="53" xfId="0" applyFont="1" applyBorder="1" applyAlignment="1" applyProtection="1">
      <alignment/>
      <protection/>
    </xf>
    <xf numFmtId="0" fontId="11" fillId="0" borderId="18" xfId="0" applyFont="1" applyFill="1" applyBorder="1" applyAlignment="1" applyProtection="1">
      <alignment/>
      <protection/>
    </xf>
    <xf numFmtId="0" fontId="0" fillId="0" borderId="18" xfId="0" applyFont="1" applyFill="1" applyBorder="1" applyProtection="1">
      <protection/>
    </xf>
    <xf numFmtId="1" fontId="0" fillId="0" borderId="30" xfId="0" applyNumberFormat="1" applyFont="1" applyBorder="1" applyAlignment="1" applyProtection="1">
      <alignment horizontal="right"/>
      <protection/>
    </xf>
    <xf numFmtId="0" fontId="0" fillId="0" borderId="29" xfId="0" applyFont="1" applyBorder="1" applyAlignment="1" applyProtection="1">
      <alignment/>
      <protection locked="0"/>
    </xf>
    <xf numFmtId="1" fontId="1" fillId="0" borderId="42" xfId="0" applyNumberFormat="1" applyFont="1" applyBorder="1" applyAlignment="1" applyProtection="1">
      <alignment horizontal="right" vertical="center"/>
      <protection/>
    </xf>
    <xf numFmtId="49" fontId="1" fillId="0" borderId="0" xfId="0" applyNumberFormat="1" applyFont="1" applyFill="1" applyBorder="1" applyAlignment="1" applyProtection="1">
      <alignment horizontal="centerContinuous" vertical="center" wrapText="1"/>
      <protection/>
    </xf>
    <xf numFmtId="0" fontId="6" fillId="0" borderId="0" xfId="0" applyFont="1" applyFill="1" applyBorder="1" applyAlignment="1" applyProtection="1">
      <alignment horizontal="right" vertical="center" wrapText="1"/>
      <protection/>
    </xf>
    <xf numFmtId="0" fontId="0" fillId="0" borderId="0" xfId="0" applyFont="1" applyFill="1" applyBorder="1" applyAlignment="1" applyProtection="1">
      <alignment horizontal="center" vertical="center"/>
      <protection/>
    </xf>
    <xf numFmtId="174" fontId="1" fillId="0" borderId="0" xfId="16" applyNumberFormat="1" applyFont="1" applyFill="1" applyBorder="1" applyAlignment="1" applyProtection="1">
      <alignment vertical="center"/>
      <protection/>
    </xf>
    <xf numFmtId="9" fontId="6" fillId="0" borderId="0" xfId="15" applyFont="1" applyFill="1" applyBorder="1" applyAlignment="1" applyProtection="1">
      <alignment vertical="center" wrapText="1"/>
      <protection/>
    </xf>
    <xf numFmtId="174" fontId="1" fillId="0" borderId="0" xfId="16" applyNumberFormat="1" applyFont="1" applyFill="1" applyBorder="1" applyAlignment="1" applyProtection="1">
      <alignment horizontal="right" vertical="center"/>
      <protection/>
    </xf>
    <xf numFmtId="0" fontId="0" fillId="0" borderId="0" xfId="0" applyNumberFormat="1" applyFont="1" applyProtection="1">
      <protection/>
    </xf>
    <xf numFmtId="44" fontId="0" fillId="0" borderId="0" xfId="16" applyFont="1" applyBorder="1" applyAlignment="1" applyProtection="1">
      <alignment vertical="center"/>
      <protection/>
    </xf>
    <xf numFmtId="9" fontId="0" fillId="0" borderId="0" xfId="15" applyFont="1" applyBorder="1" applyProtection="1">
      <protection/>
    </xf>
    <xf numFmtId="44" fontId="1" fillId="0" borderId="0" xfId="16" applyFont="1" applyFill="1" applyBorder="1" applyAlignment="1" applyProtection="1">
      <alignment vertical="center"/>
      <protection/>
    </xf>
    <xf numFmtId="1" fontId="0" fillId="2" borderId="22" xfId="0" applyNumberFormat="1" applyFont="1" applyFill="1" applyBorder="1" applyAlignment="1" applyProtection="1">
      <alignment horizontal="right"/>
      <protection/>
    </xf>
    <xf numFmtId="0" fontId="0" fillId="2" borderId="19" xfId="0" applyFont="1" applyFill="1" applyBorder="1" applyProtection="1">
      <protection/>
    </xf>
    <xf numFmtId="1" fontId="0" fillId="2" borderId="23" xfId="0" applyNumberFormat="1" applyFont="1" applyFill="1" applyBorder="1" applyAlignment="1" applyProtection="1">
      <alignment horizontal="right"/>
      <protection/>
    </xf>
    <xf numFmtId="0" fontId="0" fillId="2" borderId="36" xfId="0" applyFont="1" applyFill="1" applyBorder="1" applyProtection="1">
      <protection/>
    </xf>
    <xf numFmtId="1" fontId="0" fillId="2" borderId="30" xfId="0" applyNumberFormat="1" applyFont="1" applyFill="1" applyBorder="1" applyAlignment="1" applyProtection="1">
      <alignment horizontal="right"/>
      <protection/>
    </xf>
    <xf numFmtId="0" fontId="0" fillId="2" borderId="29" xfId="0" applyFont="1" applyFill="1" applyBorder="1" applyProtection="1">
      <protection/>
    </xf>
    <xf numFmtId="0" fontId="1" fillId="0" borderId="0" xfId="0" applyFont="1" applyFill="1" applyBorder="1" applyProtection="1">
      <protection/>
    </xf>
    <xf numFmtId="1" fontId="0" fillId="0" borderId="22" xfId="0" applyNumberFormat="1" applyFont="1" applyFill="1" applyBorder="1" applyAlignment="1" applyProtection="1">
      <alignment horizontal="right"/>
      <protection/>
    </xf>
    <xf numFmtId="1" fontId="0" fillId="0" borderId="23" xfId="0" applyNumberFormat="1" applyFont="1" applyFill="1" applyBorder="1" applyAlignment="1" applyProtection="1">
      <alignment horizontal="right"/>
      <protection/>
    </xf>
    <xf numFmtId="0" fontId="0" fillId="0" borderId="36" xfId="0" applyFont="1" applyFill="1" applyBorder="1" applyProtection="1">
      <protection/>
    </xf>
    <xf numFmtId="1" fontId="0" fillId="0" borderId="30" xfId="0" applyNumberFormat="1" applyFont="1" applyFill="1" applyBorder="1" applyAlignment="1" applyProtection="1">
      <alignment horizontal="right"/>
      <protection/>
    </xf>
    <xf numFmtId="0" fontId="1" fillId="0" borderId="17" xfId="0" applyFont="1" applyFill="1" applyBorder="1" applyProtection="1">
      <protection/>
    </xf>
    <xf numFmtId="1" fontId="0" fillId="2" borderId="0" xfId="0" applyNumberFormat="1" applyFont="1" applyFill="1" applyAlignment="1" applyProtection="1">
      <alignment horizontal="right"/>
      <protection/>
    </xf>
    <xf numFmtId="1" fontId="1" fillId="0" borderId="42" xfId="0" applyNumberFormat="1" applyFont="1" applyFill="1" applyBorder="1" applyAlignment="1" applyProtection="1">
      <alignment horizontal="right" vertical="center"/>
      <protection/>
    </xf>
    <xf numFmtId="0" fontId="1" fillId="0" borderId="18"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54" xfId="0" applyFont="1" applyFill="1" applyBorder="1" applyAlignment="1" applyProtection="1">
      <alignment vertical="center"/>
      <protection/>
    </xf>
    <xf numFmtId="1" fontId="1" fillId="2" borderId="0" xfId="0" applyNumberFormat="1" applyFont="1" applyFill="1" applyBorder="1" applyAlignment="1" applyProtection="1">
      <alignment horizontal="center" vertical="center"/>
      <protection/>
    </xf>
    <xf numFmtId="0" fontId="1" fillId="2" borderId="0" xfId="0" applyFont="1" applyFill="1" applyBorder="1" applyAlignment="1" applyProtection="1">
      <alignment horizontal="center" vertical="center"/>
      <protection/>
    </xf>
    <xf numFmtId="0" fontId="17" fillId="2" borderId="0" xfId="0" applyFont="1" applyFill="1" applyBorder="1" applyProtection="1">
      <protection/>
    </xf>
    <xf numFmtId="1" fontId="16" fillId="0" borderId="0" xfId="0" applyNumberFormat="1" applyFont="1" applyBorder="1" applyAlignment="1" applyProtection="1">
      <alignment horizontal="center"/>
      <protection/>
    </xf>
    <xf numFmtId="0" fontId="16" fillId="0" borderId="0" xfId="0" applyFont="1" applyProtection="1">
      <protection/>
    </xf>
    <xf numFmtId="1" fontId="0" fillId="0" borderId="0" xfId="0" applyNumberFormat="1" applyFont="1" applyAlignment="1" applyProtection="1">
      <alignment horizontal="right"/>
      <protection/>
    </xf>
    <xf numFmtId="49" fontId="9" fillId="2" borderId="0" xfId="0" applyNumberFormat="1" applyFont="1" applyFill="1" applyBorder="1" applyAlignment="1" applyProtection="1">
      <alignment/>
      <protection/>
    </xf>
    <xf numFmtId="1" fontId="16" fillId="0" borderId="0" xfId="0" applyNumberFormat="1" applyFont="1" applyBorder="1" applyAlignment="1" applyProtection="1">
      <alignment/>
      <protection/>
    </xf>
    <xf numFmtId="49" fontId="0" fillId="2" borderId="0" xfId="0" applyNumberFormat="1" applyFont="1" applyFill="1" applyProtection="1">
      <protection/>
    </xf>
    <xf numFmtId="44" fontId="1" fillId="2" borderId="29" xfId="16" applyFont="1" applyFill="1" applyBorder="1" applyAlignment="1" applyProtection="1">
      <alignment horizontal="center"/>
      <protection/>
    </xf>
    <xf numFmtId="44" fontId="1" fillId="2" borderId="47" xfId="16" applyFont="1" applyFill="1" applyBorder="1" applyAlignment="1" applyProtection="1">
      <alignment horizontal="center"/>
      <protection/>
    </xf>
    <xf numFmtId="49" fontId="0" fillId="2" borderId="0" xfId="0" applyNumberFormat="1" applyFont="1" applyFill="1" applyBorder="1" applyAlignment="1" applyProtection="1">
      <alignment horizontal="center" vertical="center" wrapText="1"/>
      <protection/>
    </xf>
    <xf numFmtId="0" fontId="15" fillId="2" borderId="0" xfId="0" applyFont="1" applyFill="1" applyBorder="1" applyProtection="1">
      <protection/>
    </xf>
    <xf numFmtId="49" fontId="18" fillId="2" borderId="0" xfId="0" applyNumberFormat="1" applyFont="1" applyFill="1" applyAlignment="1" applyProtection="1">
      <alignment horizontal="right"/>
      <protection/>
    </xf>
    <xf numFmtId="44" fontId="0" fillId="2" borderId="0" xfId="16" applyFont="1" applyFill="1" applyProtection="1">
      <protection/>
    </xf>
    <xf numFmtId="0" fontId="1" fillId="2" borderId="42" xfId="0" applyNumberFormat="1" applyFont="1" applyFill="1" applyBorder="1" applyAlignment="1" applyProtection="1">
      <alignment horizontal="right" vertical="center"/>
      <protection/>
    </xf>
    <xf numFmtId="49" fontId="17" fillId="2" borderId="0" xfId="0" applyNumberFormat="1" applyFont="1" applyFill="1" applyBorder="1" applyProtection="1">
      <protection/>
    </xf>
    <xf numFmtId="0" fontId="0" fillId="0" borderId="36" xfId="0" applyFont="1" applyFill="1" applyBorder="1" applyAlignment="1" applyProtection="1">
      <alignment horizontal="left"/>
      <protection/>
    </xf>
    <xf numFmtId="0" fontId="0" fillId="0" borderId="36" xfId="0" applyFont="1" applyFill="1" applyBorder="1" applyProtection="1">
      <protection hidden="1"/>
    </xf>
    <xf numFmtId="0" fontId="0" fillId="2" borderId="0" xfId="0" applyFont="1" applyFill="1" applyBorder="1" applyAlignment="1" applyProtection="1">
      <alignment horizontal="left"/>
      <protection/>
    </xf>
    <xf numFmtId="1" fontId="0" fillId="2" borderId="19" xfId="0" applyNumberFormat="1" applyFont="1" applyFill="1" applyBorder="1" applyAlignment="1" applyProtection="1">
      <alignment horizontal="right"/>
      <protection/>
    </xf>
    <xf numFmtId="1" fontId="0" fillId="2" borderId="36" xfId="0" applyNumberFormat="1" applyFont="1" applyFill="1" applyBorder="1" applyAlignment="1" applyProtection="1">
      <alignment horizontal="right"/>
      <protection/>
    </xf>
    <xf numFmtId="0" fontId="1" fillId="2" borderId="0" xfId="0" applyFont="1" applyFill="1" applyBorder="1" applyAlignment="1" applyProtection="1">
      <alignment horizontal="center"/>
      <protection/>
    </xf>
    <xf numFmtId="1" fontId="1" fillId="0" borderId="0" xfId="0" applyNumberFormat="1" applyFont="1" applyBorder="1" applyAlignment="1" applyProtection="1">
      <alignment horizontal="center"/>
      <protection/>
    </xf>
    <xf numFmtId="0" fontId="0" fillId="0" borderId="29" xfId="0" applyFont="1" applyBorder="1" applyAlignment="1" applyProtection="1">
      <alignment horizontal="left"/>
      <protection/>
    </xf>
    <xf numFmtId="0" fontId="0" fillId="0" borderId="0" xfId="0" applyFont="1" applyAlignment="1" applyProtection="1">
      <alignment horizontal="right" vertical="center"/>
      <protection/>
    </xf>
    <xf numFmtId="0" fontId="0" fillId="0" borderId="36" xfId="0" applyFont="1" applyBorder="1" applyAlignment="1" applyProtection="1">
      <alignment horizontal="left" vertical="center"/>
      <protection/>
    </xf>
    <xf numFmtId="0" fontId="0" fillId="0" borderId="36" xfId="0" applyFont="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39" xfId="0" applyFont="1" applyBorder="1" applyAlignment="1" applyProtection="1">
      <alignment horizontal="right" vertical="center"/>
      <protection/>
    </xf>
    <xf numFmtId="0" fontId="0" fillId="0" borderId="19"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0" xfId="0" applyBorder="1" applyProtection="1">
      <protection locked="0"/>
    </xf>
    <xf numFmtId="0" fontId="0" fillId="0" borderId="32" xfId="0" applyFont="1" applyBorder="1" applyAlignment="1" applyProtection="1">
      <alignment horizontal="right"/>
      <protection/>
    </xf>
    <xf numFmtId="0" fontId="0" fillId="0" borderId="21" xfId="0" applyFont="1" applyBorder="1" applyAlignment="1" applyProtection="1">
      <alignment horizontal="right"/>
      <protection/>
    </xf>
    <xf numFmtId="0" fontId="0" fillId="0" borderId="40" xfId="0" applyFont="1" applyBorder="1" applyAlignment="1" applyProtection="1">
      <alignment horizontal="center"/>
      <protection/>
    </xf>
    <xf numFmtId="0" fontId="0" fillId="0" borderId="22" xfId="0" applyFont="1" applyBorder="1" applyAlignment="1" applyProtection="1">
      <alignment horizontal="center"/>
      <protection/>
    </xf>
    <xf numFmtId="0" fontId="1" fillId="0" borderId="25" xfId="0" applyFont="1" applyBorder="1" applyProtection="1">
      <protection/>
    </xf>
    <xf numFmtId="0" fontId="1" fillId="0" borderId="33" xfId="0" applyFont="1" applyBorder="1" applyAlignment="1" applyProtection="1">
      <alignment horizontal="right" vertical="center"/>
      <protection/>
    </xf>
    <xf numFmtId="0" fontId="1" fillId="0" borderId="41" xfId="0" applyFont="1" applyBorder="1" applyAlignment="1" applyProtection="1">
      <alignment vertical="center"/>
      <protection/>
    </xf>
    <xf numFmtId="0" fontId="0" fillId="0" borderId="48" xfId="0" applyFont="1" applyBorder="1" applyAlignment="1" applyProtection="1">
      <alignment horizontal="right" vertical="center"/>
      <protection/>
    </xf>
    <xf numFmtId="0" fontId="0" fillId="0" borderId="27" xfId="0" applyFont="1" applyBorder="1" applyAlignment="1" applyProtection="1">
      <alignment horizontal="right"/>
      <protection/>
    </xf>
    <xf numFmtId="0" fontId="1" fillId="0" borderId="55" xfId="0" applyFont="1" applyBorder="1" applyAlignment="1" applyProtection="1">
      <alignment horizontal="centerContinuous"/>
      <protection/>
    </xf>
    <xf numFmtId="0" fontId="1" fillId="0" borderId="56" xfId="0" applyFont="1" applyFill="1" applyBorder="1" applyAlignment="1" applyProtection="1">
      <alignment horizontal="centerContinuous"/>
      <protection/>
    </xf>
    <xf numFmtId="0" fontId="1" fillId="2" borderId="55" xfId="0" applyFont="1" applyFill="1" applyBorder="1" applyAlignment="1" applyProtection="1">
      <alignment horizontal="centerContinuous"/>
      <protection/>
    </xf>
    <xf numFmtId="0" fontId="1" fillId="2" borderId="56" xfId="0" applyFont="1" applyFill="1" applyBorder="1" applyAlignment="1" applyProtection="1">
      <alignment horizontal="centerContinuous"/>
      <protection/>
    </xf>
    <xf numFmtId="0"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14" fontId="0" fillId="0" borderId="0" xfId="0" applyNumberFormat="1" applyFont="1" applyBorder="1" applyAlignment="1" applyProtection="1">
      <alignment horizontal="left"/>
      <protection/>
    </xf>
    <xf numFmtId="0" fontId="0" fillId="0" borderId="57" xfId="0" applyFont="1" applyBorder="1" applyProtection="1">
      <protection/>
    </xf>
    <xf numFmtId="0" fontId="1" fillId="0" borderId="53" xfId="0" applyFont="1" applyBorder="1" applyProtection="1">
      <protection/>
    </xf>
    <xf numFmtId="0" fontId="1" fillId="0" borderId="17" xfId="0" applyFont="1" applyFill="1" applyBorder="1" applyAlignment="1" applyProtection="1">
      <alignment horizontal="center" vertical="center"/>
      <protection/>
    </xf>
    <xf numFmtId="0" fontId="1" fillId="0" borderId="42" xfId="0" applyFont="1" applyBorder="1" applyAlignment="1" applyProtection="1">
      <alignment horizontal="right" vertical="center"/>
      <protection/>
    </xf>
    <xf numFmtId="0" fontId="1" fillId="0" borderId="18" xfId="0" applyFont="1" applyBorder="1" applyAlignment="1" applyProtection="1">
      <alignment vertical="center"/>
      <protection/>
    </xf>
    <xf numFmtId="0" fontId="0" fillId="0" borderId="0" xfId="0" applyFont="1" applyAlignment="1" applyProtection="1">
      <alignment vertical="top"/>
      <protection/>
    </xf>
    <xf numFmtId="0" fontId="1" fillId="0" borderId="12" xfId="0" applyFont="1" applyBorder="1" applyAlignment="1" applyProtection="1">
      <alignment horizontal="left" vertical="top"/>
      <protection/>
    </xf>
    <xf numFmtId="0" fontId="1" fillId="0" borderId="12" xfId="0" applyFont="1" applyBorder="1" applyAlignment="1" applyProtection="1">
      <alignment horizontal="center" vertical="top"/>
      <protection/>
    </xf>
    <xf numFmtId="0" fontId="1" fillId="0" borderId="0" xfId="0" applyFont="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24" borderId="29" xfId="0" applyFont="1" applyFill="1" applyBorder="1" applyAlignment="1" applyProtection="1">
      <alignment horizontal="left"/>
      <protection/>
    </xf>
    <xf numFmtId="0" fontId="0" fillId="24" borderId="36" xfId="0" applyFont="1" applyFill="1" applyBorder="1" applyAlignment="1" applyProtection="1">
      <alignment horizontal="left"/>
      <protection/>
    </xf>
    <xf numFmtId="0" fontId="0" fillId="0" borderId="48" xfId="0" applyFont="1" applyBorder="1" applyAlignment="1" applyProtection="1">
      <alignment horizontal="left"/>
      <protection/>
    </xf>
    <xf numFmtId="0" fontId="0" fillId="0" borderId="0" xfId="0" applyFont="1" applyAlignment="1" applyProtection="1">
      <alignment horizontal="right"/>
      <protection/>
    </xf>
    <xf numFmtId="0" fontId="9" fillId="0" borderId="0" xfId="0" applyFont="1" applyAlignment="1" applyProtection="1">
      <alignment horizontal="left"/>
      <protection/>
    </xf>
    <xf numFmtId="0" fontId="16" fillId="0" borderId="0" xfId="0" applyFont="1" applyAlignment="1" applyProtection="1">
      <alignment/>
      <protection/>
    </xf>
    <xf numFmtId="0" fontId="16" fillId="0" borderId="0" xfId="0" applyFont="1" applyBorder="1" applyAlignment="1" applyProtection="1">
      <alignment/>
      <protection/>
    </xf>
    <xf numFmtId="0" fontId="1" fillId="0" borderId="0" xfId="0" applyFont="1" applyAlignment="1" applyProtection="1">
      <alignment horizontal="center" vertical="center"/>
      <protection/>
    </xf>
    <xf numFmtId="0" fontId="0" fillId="0" borderId="0" xfId="0" applyFont="1" applyAlignment="1" applyProtection="1">
      <alignment horizontal="left"/>
      <protection/>
    </xf>
    <xf numFmtId="0" fontId="1" fillId="0" borderId="11" xfId="0" applyFont="1" applyBorder="1" applyAlignment="1" applyProtection="1">
      <alignment horizontal="center" vertical="center" wrapText="1"/>
      <protection/>
    </xf>
    <xf numFmtId="0" fontId="0" fillId="0" borderId="11" xfId="0" applyFont="1" applyBorder="1" applyAlignment="1" applyProtection="1">
      <alignment horizontal="left"/>
      <protection/>
    </xf>
    <xf numFmtId="174" fontId="1" fillId="24" borderId="52" xfId="16" applyNumberFormat="1" applyFont="1" applyFill="1" applyBorder="1" applyProtection="1">
      <protection/>
    </xf>
    <xf numFmtId="174" fontId="1" fillId="24" borderId="53" xfId="16" applyNumberFormat="1" applyFont="1" applyFill="1" applyBorder="1" applyProtection="1">
      <protection/>
    </xf>
    <xf numFmtId="174" fontId="1" fillId="24" borderId="58" xfId="16" applyNumberFormat="1" applyFont="1" applyFill="1" applyBorder="1" applyProtection="1">
      <protection/>
    </xf>
    <xf numFmtId="174" fontId="1" fillId="24" borderId="59" xfId="16" applyNumberFormat="1" applyFont="1" applyFill="1" applyBorder="1" applyProtection="1">
      <protection/>
    </xf>
    <xf numFmtId="174" fontId="1" fillId="24" borderId="42" xfId="16" applyNumberFormat="1" applyFont="1" applyFill="1" applyBorder="1" applyProtection="1">
      <protection/>
    </xf>
    <xf numFmtId="174" fontId="1" fillId="24" borderId="18" xfId="16" applyNumberFormat="1" applyFont="1" applyFill="1" applyBorder="1" applyProtection="1">
      <protection/>
    </xf>
    <xf numFmtId="174" fontId="1" fillId="24" borderId="54" xfId="16" applyNumberFormat="1" applyFont="1" applyFill="1" applyBorder="1" applyProtection="1">
      <protection/>
    </xf>
    <xf numFmtId="174" fontId="1" fillId="24" borderId="60" xfId="16" applyNumberFormat="1" applyFont="1" applyFill="1" applyBorder="1" applyProtection="1">
      <protection/>
    </xf>
    <xf numFmtId="174" fontId="1" fillId="24" borderId="42" xfId="0" applyNumberFormat="1" applyFont="1" applyFill="1" applyBorder="1" applyProtection="1">
      <protection/>
    </xf>
    <xf numFmtId="174" fontId="1" fillId="24" borderId="18" xfId="0" applyNumberFormat="1" applyFont="1" applyFill="1" applyBorder="1" applyProtection="1">
      <protection/>
    </xf>
    <xf numFmtId="174" fontId="1" fillId="24" borderId="58" xfId="0" applyNumberFormat="1" applyFont="1" applyFill="1" applyBorder="1" applyProtection="1">
      <protection/>
    </xf>
    <xf numFmtId="174" fontId="1" fillId="24" borderId="59" xfId="0" applyNumberFormat="1" applyFont="1" applyFill="1" applyBorder="1" applyProtection="1">
      <protection/>
    </xf>
    <xf numFmtId="0" fontId="0" fillId="0" borderId="54" xfId="0" applyFont="1" applyBorder="1" applyAlignment="1" applyProtection="1">
      <alignment vertical="center"/>
      <protection/>
    </xf>
    <xf numFmtId="174" fontId="0" fillId="24" borderId="58" xfId="16" applyNumberFormat="1" applyFont="1" applyFill="1" applyBorder="1" applyAlignment="1" applyProtection="1">
      <alignment vertical="center"/>
      <protection/>
    </xf>
    <xf numFmtId="174" fontId="0" fillId="24" borderId="53" xfId="16" applyNumberFormat="1" applyFont="1" applyFill="1" applyBorder="1" applyAlignment="1" applyProtection="1">
      <alignment vertical="center"/>
      <protection/>
    </xf>
    <xf numFmtId="0" fontId="1" fillId="2" borderId="18" xfId="0" applyFont="1" applyFill="1" applyBorder="1" applyProtection="1">
      <protection/>
    </xf>
    <xf numFmtId="0" fontId="1" fillId="2" borderId="18" xfId="0" applyFont="1" applyFill="1" applyBorder="1" applyAlignment="1" applyProtection="1">
      <alignment horizontal="center" vertical="center"/>
      <protection/>
    </xf>
    <xf numFmtId="0" fontId="17" fillId="0" borderId="18" xfId="0" applyFont="1" applyBorder="1" applyAlignment="1" applyProtection="1">
      <alignment vertical="center"/>
      <protection/>
    </xf>
    <xf numFmtId="0" fontId="1" fillId="0" borderId="54" xfId="0" applyFont="1" applyBorder="1" applyAlignment="1" applyProtection="1">
      <alignment vertical="center"/>
      <protection/>
    </xf>
    <xf numFmtId="0" fontId="0" fillId="24" borderId="29" xfId="0" applyNumberFormat="1" applyFont="1" applyFill="1" applyBorder="1" applyAlignment="1" applyProtection="1">
      <alignment horizontal="left"/>
      <protection/>
    </xf>
    <xf numFmtId="1" fontId="0" fillId="24" borderId="36" xfId="0" applyNumberFormat="1" applyFont="1" applyFill="1" applyBorder="1" applyAlignment="1" applyProtection="1">
      <alignment horizontal="left"/>
      <protection/>
    </xf>
    <xf numFmtId="14" fontId="0" fillId="24" borderId="36" xfId="0" applyNumberFormat="1" applyFont="1" applyFill="1" applyBorder="1" applyAlignment="1" applyProtection="1">
      <alignment horizontal="left"/>
      <protection/>
    </xf>
    <xf numFmtId="0" fontId="0" fillId="24" borderId="36" xfId="0" applyFont="1" applyFill="1" applyBorder="1" applyProtection="1">
      <protection/>
    </xf>
    <xf numFmtId="0" fontId="0" fillId="0" borderId="61" xfId="0" applyFont="1" applyBorder="1" applyAlignment="1" applyProtection="1">
      <alignment horizontal="left"/>
      <protection/>
    </xf>
    <xf numFmtId="0" fontId="0" fillId="0" borderId="17" xfId="0" applyFont="1" applyBorder="1" applyAlignment="1" applyProtection="1">
      <alignment/>
      <protection/>
    </xf>
    <xf numFmtId="0" fontId="0" fillId="0" borderId="57" xfId="0" applyFont="1" applyBorder="1" applyAlignment="1" applyProtection="1">
      <alignment/>
      <protection/>
    </xf>
    <xf numFmtId="0" fontId="0" fillId="0" borderId="35" xfId="0" applyFont="1" applyBorder="1" applyAlignment="1" applyProtection="1">
      <alignment/>
      <protection/>
    </xf>
    <xf numFmtId="0" fontId="0" fillId="0" borderId="0" xfId="0" applyFont="1" applyBorder="1" applyAlignment="1" applyProtection="1">
      <alignment vertical="top" wrapText="1"/>
      <protection/>
    </xf>
    <xf numFmtId="0" fontId="0" fillId="0" borderId="61" xfId="0" applyFont="1" applyBorder="1" applyAlignment="1" applyProtection="1">
      <alignment horizontal="left" vertical="center"/>
      <protection/>
    </xf>
    <xf numFmtId="0" fontId="0" fillId="0" borderId="61" xfId="0" applyFont="1" applyBorder="1" applyAlignment="1" applyProtection="1">
      <alignment vertical="top" wrapText="1"/>
      <protection/>
    </xf>
    <xf numFmtId="0" fontId="0" fillId="0" borderId="61" xfId="0" applyFont="1" applyBorder="1" applyAlignment="1" applyProtection="1">
      <alignment/>
      <protection/>
    </xf>
    <xf numFmtId="0" fontId="0" fillId="0" borderId="37" xfId="0" applyFont="1" applyBorder="1" applyAlignment="1" applyProtection="1">
      <alignment/>
      <protection/>
    </xf>
    <xf numFmtId="0" fontId="0" fillId="0" borderId="34" xfId="0" applyFont="1" applyBorder="1" applyAlignment="1" applyProtection="1">
      <alignment horizontal="left"/>
      <protection/>
    </xf>
    <xf numFmtId="0" fontId="1" fillId="0" borderId="60" xfId="0" applyFont="1" applyBorder="1" applyAlignment="1" applyProtection="1">
      <alignment vertical="center"/>
      <protection/>
    </xf>
    <xf numFmtId="174" fontId="0" fillId="24" borderId="42" xfId="16" applyNumberFormat="1" applyFont="1" applyFill="1" applyBorder="1" applyAlignment="1" applyProtection="1">
      <alignment vertical="center"/>
      <protection/>
    </xf>
    <xf numFmtId="174" fontId="0" fillId="24" borderId="54" xfId="16" applyNumberFormat="1" applyFont="1" applyFill="1" applyBorder="1" applyAlignment="1" applyProtection="1">
      <alignment vertical="center"/>
      <protection/>
    </xf>
    <xf numFmtId="174" fontId="0" fillId="24" borderId="60" xfId="16" applyNumberFormat="1" applyFont="1" applyFill="1" applyBorder="1" applyAlignment="1" applyProtection="1">
      <alignment vertical="center"/>
      <protection/>
    </xf>
    <xf numFmtId="174" fontId="0" fillId="24" borderId="18" xfId="16" applyNumberFormat="1" applyFont="1" applyFill="1" applyBorder="1" applyAlignment="1" applyProtection="1">
      <alignment vertical="center"/>
      <protection/>
    </xf>
    <xf numFmtId="174" fontId="0" fillId="24" borderId="59" xfId="16" applyNumberFormat="1" applyFont="1" applyFill="1" applyBorder="1" applyAlignment="1" applyProtection="1">
      <alignment vertical="center"/>
      <protection/>
    </xf>
    <xf numFmtId="174" fontId="0" fillId="24" borderId="52" xfId="16" applyNumberFormat="1" applyFont="1" applyFill="1" applyBorder="1" applyAlignment="1" applyProtection="1">
      <alignment vertical="center"/>
      <protection/>
    </xf>
    <xf numFmtId="0" fontId="0" fillId="0" borderId="13" xfId="0" applyFont="1" applyBorder="1" applyProtection="1">
      <protection/>
    </xf>
    <xf numFmtId="0" fontId="0" fillId="0" borderId="62" xfId="0" applyFont="1" applyBorder="1" applyProtection="1">
      <protection/>
    </xf>
    <xf numFmtId="0" fontId="0" fillId="0" borderId="63" xfId="0" applyFont="1" applyBorder="1" applyProtection="1">
      <protection/>
    </xf>
    <xf numFmtId="49" fontId="1" fillId="0" borderId="12" xfId="0" applyNumberFormat="1" applyFont="1" applyBorder="1" applyProtection="1">
      <protection/>
    </xf>
    <xf numFmtId="1" fontId="1" fillId="0" borderId="21" xfId="0" applyNumberFormat="1" applyFont="1" applyBorder="1" applyAlignment="1" applyProtection="1">
      <alignment horizontal="right"/>
      <protection/>
    </xf>
    <xf numFmtId="1" fontId="1" fillId="0" borderId="23" xfId="0" applyNumberFormat="1" applyFont="1" applyBorder="1" applyAlignment="1" applyProtection="1">
      <alignment horizontal="right"/>
      <protection/>
    </xf>
    <xf numFmtId="0" fontId="0" fillId="0" borderId="20" xfId="0" applyFont="1" applyBorder="1" applyAlignment="1" applyProtection="1">
      <alignment horizontal="left" indent="1"/>
      <protection/>
    </xf>
    <xf numFmtId="44" fontId="1" fillId="0" borderId="62" xfId="16" applyFont="1" applyBorder="1" applyAlignment="1" applyProtection="1">
      <alignment horizontal="center"/>
      <protection/>
    </xf>
    <xf numFmtId="1" fontId="1" fillId="2" borderId="42" xfId="0" applyNumberFormat="1" applyFont="1" applyFill="1" applyBorder="1" applyAlignment="1" applyProtection="1">
      <alignment horizontal="right" vertical="center"/>
      <protection/>
    </xf>
    <xf numFmtId="1" fontId="1" fillId="0" borderId="44" xfId="0" applyNumberFormat="1" applyFont="1" applyFill="1" applyBorder="1" applyAlignment="1" applyProtection="1">
      <alignment horizontal="right" vertical="center"/>
      <protection/>
    </xf>
    <xf numFmtId="1" fontId="0" fillId="0" borderId="22" xfId="0" applyNumberFormat="1" applyFont="1" applyBorder="1" applyAlignment="1" applyProtection="1">
      <alignment horizontal="right" vertical="center"/>
      <protection/>
    </xf>
    <xf numFmtId="0" fontId="0" fillId="0" borderId="64" xfId="0" applyFont="1" applyBorder="1" applyAlignment="1" applyProtection="1">
      <alignment vertical="center"/>
      <protection/>
    </xf>
    <xf numFmtId="1" fontId="0" fillId="0" borderId="23" xfId="0" applyNumberFormat="1" applyFont="1" applyBorder="1" applyAlignment="1" applyProtection="1">
      <alignment horizontal="right" vertical="center"/>
      <protection/>
    </xf>
    <xf numFmtId="0" fontId="0" fillId="0" borderId="46" xfId="0" applyFont="1" applyBorder="1" applyAlignment="1" applyProtection="1">
      <alignment vertical="center"/>
      <protection/>
    </xf>
    <xf numFmtId="0" fontId="0" fillId="0" borderId="46" xfId="0" applyFont="1" applyBorder="1" applyAlignment="1" applyProtection="1">
      <alignment horizontal="left" vertical="center"/>
      <protection/>
    </xf>
    <xf numFmtId="1" fontId="0" fillId="0" borderId="38" xfId="0" applyNumberFormat="1" applyFont="1" applyBorder="1" applyAlignment="1" applyProtection="1">
      <alignment horizontal="right" vertical="center"/>
      <protection/>
    </xf>
    <xf numFmtId="0" fontId="0" fillId="0" borderId="35" xfId="0" applyFont="1" applyBorder="1" applyAlignment="1" applyProtection="1">
      <alignment vertical="center"/>
      <protection/>
    </xf>
    <xf numFmtId="0" fontId="0" fillId="0" borderId="65" xfId="0" applyFont="1" applyBorder="1" applyAlignment="1" applyProtection="1">
      <alignment vertical="center"/>
      <protection/>
    </xf>
    <xf numFmtId="49" fontId="0" fillId="0" borderId="0" xfId="0" applyNumberFormat="1" applyFont="1" applyAlignment="1" applyProtection="1">
      <alignment vertical="top"/>
      <protection/>
    </xf>
    <xf numFmtId="0" fontId="1" fillId="0" borderId="0" xfId="0" applyFont="1" applyAlignment="1" applyProtection="1">
      <alignment vertical="center"/>
      <protection/>
    </xf>
    <xf numFmtId="49" fontId="0" fillId="0" borderId="0" xfId="0" applyNumberFormat="1" applyFont="1" applyAlignment="1" applyProtection="1">
      <alignment vertical="center"/>
      <protection/>
    </xf>
    <xf numFmtId="49" fontId="1" fillId="2" borderId="0" xfId="0" applyNumberFormat="1" applyFont="1" applyFill="1" applyBorder="1" applyProtection="1">
      <protection/>
    </xf>
    <xf numFmtId="0" fontId="1" fillId="0" borderId="42" xfId="0" applyFont="1" applyBorder="1" applyAlignment="1" applyProtection="1">
      <alignment horizontal="center"/>
      <protection/>
    </xf>
    <xf numFmtId="0" fontId="0" fillId="0" borderId="54" xfId="0" applyFont="1" applyBorder="1" applyProtection="1">
      <protection/>
    </xf>
    <xf numFmtId="0" fontId="0" fillId="0" borderId="35" xfId="0" applyFont="1" applyBorder="1" applyAlignment="1" applyProtection="1">
      <alignment horizontal="right"/>
      <protection/>
    </xf>
    <xf numFmtId="44" fontId="1" fillId="0" borderId="62" xfId="16" applyFont="1" applyFill="1" applyBorder="1" applyAlignment="1" applyProtection="1">
      <alignment horizontal="center"/>
      <protection/>
    </xf>
    <xf numFmtId="9" fontId="1" fillId="0" borderId="47" xfId="15" applyFont="1" applyBorder="1" applyAlignment="1" applyProtection="1">
      <alignment horizontal="center"/>
      <protection/>
    </xf>
    <xf numFmtId="49" fontId="0" fillId="0" borderId="36" xfId="0" applyNumberFormat="1" applyFont="1" applyBorder="1" applyProtection="1">
      <protection/>
    </xf>
    <xf numFmtId="1" fontId="0" fillId="0" borderId="17" xfId="0" applyNumberFormat="1" applyFont="1" applyBorder="1" applyProtection="1">
      <protection/>
    </xf>
    <xf numFmtId="1" fontId="0" fillId="0" borderId="66" xfId="0" applyNumberFormat="1" applyFont="1" applyBorder="1" applyProtection="1">
      <protection/>
    </xf>
    <xf numFmtId="1" fontId="0" fillId="0" borderId="0" xfId="0" applyNumberFormat="1" applyFont="1" applyBorder="1" applyProtection="1">
      <protection/>
    </xf>
    <xf numFmtId="1" fontId="0" fillId="0" borderId="37" xfId="0" applyNumberFormat="1" applyFont="1" applyBorder="1" applyProtection="1">
      <protection/>
    </xf>
    <xf numFmtId="49" fontId="0" fillId="0" borderId="36" xfId="0" applyNumberFormat="1" applyFont="1" applyBorder="1" applyProtection="1">
      <protection locked="0"/>
    </xf>
    <xf numFmtId="49" fontId="0" fillId="0" borderId="11" xfId="0" applyNumberFormat="1" applyFont="1" applyBorder="1" applyAlignment="1" applyProtection="1">
      <alignment horizontal="center"/>
      <protection locked="0"/>
    </xf>
    <xf numFmtId="49" fontId="0" fillId="0" borderId="35" xfId="0" applyNumberFormat="1" applyFont="1" applyBorder="1" applyProtection="1">
      <protection locked="0"/>
    </xf>
    <xf numFmtId="49" fontId="0" fillId="0" borderId="0" xfId="0" applyNumberFormat="1" applyFont="1" applyBorder="1" applyAlignment="1" applyProtection="1">
      <alignment horizontal="center"/>
      <protection/>
    </xf>
    <xf numFmtId="49" fontId="0" fillId="21" borderId="41" xfId="0" applyNumberFormat="1" applyFont="1" applyFill="1" applyBorder="1" applyAlignment="1" applyProtection="1">
      <alignment horizontal="center"/>
      <protection/>
    </xf>
    <xf numFmtId="49" fontId="0" fillId="0" borderId="12" xfId="0" applyNumberFormat="1" applyFont="1" applyBorder="1" applyAlignment="1" applyProtection="1">
      <alignment horizontal="center"/>
      <protection/>
    </xf>
    <xf numFmtId="49" fontId="0" fillId="0" borderId="19" xfId="0" applyNumberFormat="1" applyFont="1" applyBorder="1" applyAlignment="1" applyProtection="1">
      <alignment horizontal="center"/>
      <protection/>
    </xf>
    <xf numFmtId="49" fontId="0" fillId="21" borderId="27" xfId="0" applyNumberFormat="1" applyFont="1" applyFill="1" applyBorder="1" applyAlignment="1" applyProtection="1">
      <alignment horizontal="center"/>
      <protection/>
    </xf>
    <xf numFmtId="49" fontId="0" fillId="21" borderId="18" xfId="0" applyNumberFormat="1" applyFont="1" applyFill="1" applyBorder="1" applyAlignment="1" applyProtection="1">
      <alignment horizontal="center" vertical="center"/>
      <protection/>
    </xf>
    <xf numFmtId="1" fontId="0" fillId="0" borderId="19" xfId="0" applyNumberFormat="1" applyFont="1" applyBorder="1" applyAlignment="1" applyProtection="1">
      <alignment horizontal="center"/>
      <protection/>
    </xf>
    <xf numFmtId="49" fontId="0" fillId="21" borderId="58" xfId="0" applyNumberFormat="1" applyFont="1" applyFill="1" applyBorder="1" applyAlignment="1" applyProtection="1">
      <alignment horizontal="center" vertical="center"/>
      <protection/>
    </xf>
    <xf numFmtId="49" fontId="0" fillId="21" borderId="53" xfId="0" applyNumberFormat="1" applyFont="1" applyFill="1" applyBorder="1" applyAlignment="1" applyProtection="1">
      <alignment horizontal="center"/>
      <protection/>
    </xf>
    <xf numFmtId="49" fontId="0" fillId="0" borderId="36" xfId="0" applyNumberFormat="1" applyFont="1" applyBorder="1" applyAlignment="1" applyProtection="1">
      <alignment horizontal="center"/>
      <protection/>
    </xf>
    <xf numFmtId="49" fontId="0" fillId="0" borderId="18" xfId="0" applyNumberFormat="1" applyFont="1" applyFill="1" applyBorder="1" applyAlignment="1" applyProtection="1">
      <alignment horizontal="center"/>
      <protection/>
    </xf>
    <xf numFmtId="1" fontId="0" fillId="0" borderId="16" xfId="16" applyNumberFormat="1" applyFont="1" applyBorder="1" applyAlignment="1" applyProtection="1">
      <alignment horizontal="center"/>
      <protection locked="0"/>
    </xf>
    <xf numFmtId="1" fontId="0" fillId="0" borderId="27" xfId="16" applyNumberFormat="1" applyFont="1" applyBorder="1" applyAlignment="1" applyProtection="1">
      <alignment horizontal="center"/>
      <protection locked="0"/>
    </xf>
    <xf numFmtId="1" fontId="0" fillId="0" borderId="18" xfId="0" applyNumberFormat="1" applyFont="1" applyFill="1" applyBorder="1" applyAlignment="1" applyProtection="1">
      <alignment horizontal="center"/>
      <protection/>
    </xf>
    <xf numFmtId="175" fontId="0" fillId="0" borderId="36" xfId="16" applyNumberFormat="1" applyFont="1" applyBorder="1" applyAlignment="1" applyProtection="1">
      <alignment horizontal="left"/>
      <protection/>
    </xf>
    <xf numFmtId="175" fontId="0" fillId="0" borderId="67" xfId="16" applyNumberFormat="1" applyFont="1" applyBorder="1" applyAlignment="1" applyProtection="1">
      <alignment horizontal="left"/>
      <protection/>
    </xf>
    <xf numFmtId="0" fontId="0" fillId="0" borderId="0" xfId="0" applyFont="1" applyFill="1" applyProtection="1">
      <protection/>
    </xf>
    <xf numFmtId="0" fontId="0" fillId="0" borderId="0" xfId="0" applyFont="1" applyFill="1" applyAlignment="1" applyProtection="1">
      <alignment horizontal="left"/>
      <protection/>
    </xf>
    <xf numFmtId="0" fontId="0" fillId="0" borderId="0" xfId="0" applyFont="1" applyFill="1" applyAlignment="1" applyProtection="1">
      <alignment horizontal="left" indent="1"/>
      <protection/>
    </xf>
    <xf numFmtId="1" fontId="1" fillId="0" borderId="24" xfId="0" applyNumberFormat="1" applyFont="1" applyBorder="1" applyAlignment="1" applyProtection="1">
      <alignment horizontal="right"/>
      <protection/>
    </xf>
    <xf numFmtId="0" fontId="0" fillId="0" borderId="0" xfId="0" applyFont="1" applyFill="1" applyBorder="1" applyAlignment="1" applyProtection="1">
      <alignment horizontal="left" vertical="center"/>
      <protection/>
    </xf>
    <xf numFmtId="0" fontId="0" fillId="0" borderId="29" xfId="0" applyFont="1" applyFill="1" applyBorder="1" applyAlignment="1" applyProtection="1">
      <alignment/>
      <protection/>
    </xf>
    <xf numFmtId="0" fontId="1" fillId="2" borderId="0" xfId="0" applyFont="1" applyFill="1" applyAlignment="1" applyProtection="1">
      <alignment horizontal="right"/>
      <protection/>
    </xf>
    <xf numFmtId="0" fontId="9" fillId="2" borderId="0" xfId="0" applyFont="1" applyFill="1" applyAlignment="1" applyProtection="1">
      <alignment horizontal="center"/>
      <protection/>
    </xf>
    <xf numFmtId="0" fontId="9" fillId="2" borderId="0" xfId="0" applyFont="1" applyFill="1" applyAlignment="1" applyProtection="1">
      <alignment horizontal="centerContinuous"/>
      <protection/>
    </xf>
    <xf numFmtId="0" fontId="9" fillId="2" borderId="0" xfId="0" applyFont="1" applyFill="1" applyBorder="1" applyAlignment="1" applyProtection="1">
      <alignment horizontal="centerContinuous"/>
      <protection/>
    </xf>
    <xf numFmtId="0" fontId="1" fillId="2" borderId="0" xfId="0" applyFont="1" applyFill="1" applyBorder="1" applyAlignment="1" applyProtection="1">
      <alignment horizontal="right"/>
      <protection/>
    </xf>
    <xf numFmtId="0" fontId="1" fillId="2" borderId="0" xfId="0" applyFont="1" applyFill="1" applyAlignment="1" applyProtection="1">
      <alignment horizontal="center" wrapText="1"/>
      <protection/>
    </xf>
    <xf numFmtId="0" fontId="1" fillId="2" borderId="0" xfId="0" applyFont="1" applyFill="1" applyBorder="1" applyAlignment="1" applyProtection="1">
      <alignment horizontal="center" wrapText="1"/>
      <protection/>
    </xf>
    <xf numFmtId="0" fontId="9" fillId="2" borderId="0" xfId="0" applyFont="1" applyFill="1" applyBorder="1" applyAlignment="1" applyProtection="1">
      <alignment horizontal="left"/>
      <protection/>
    </xf>
    <xf numFmtId="0" fontId="1" fillId="2" borderId="68" xfId="0" applyFont="1" applyFill="1" applyBorder="1" applyAlignment="1" applyProtection="1">
      <alignment horizontal="center" vertical="center" wrapText="1"/>
      <protection/>
    </xf>
    <xf numFmtId="0" fontId="1" fillId="2" borderId="11" xfId="0" applyFont="1" applyFill="1" applyBorder="1" applyAlignment="1" applyProtection="1">
      <alignment horizontal="center" vertical="center" wrapText="1"/>
      <protection/>
    </xf>
    <xf numFmtId="0" fontId="1" fillId="2" borderId="69" xfId="0" applyFont="1" applyFill="1" applyBorder="1" applyAlignment="1" applyProtection="1">
      <alignment horizontal="center" vertical="center" wrapText="1"/>
      <protection/>
    </xf>
    <xf numFmtId="0" fontId="1" fillId="2" borderId="10" xfId="0" applyFont="1" applyFill="1" applyBorder="1" applyAlignment="1" applyProtection="1">
      <alignment horizontal="center" vertical="center" wrapText="1"/>
      <protection/>
    </xf>
    <xf numFmtId="0" fontId="1" fillId="2" borderId="58" xfId="0" applyFont="1" applyFill="1" applyBorder="1" applyAlignment="1" applyProtection="1">
      <alignment horizontal="center" vertical="center" wrapText="1"/>
      <protection/>
    </xf>
    <xf numFmtId="0" fontId="0" fillId="2" borderId="0" xfId="0" applyFont="1" applyFill="1" applyAlignment="1" applyProtection="1">
      <alignment horizontal="right"/>
      <protection/>
    </xf>
    <xf numFmtId="1" fontId="0" fillId="0" borderId="36" xfId="0" applyNumberFormat="1" applyFont="1" applyBorder="1" applyAlignment="1" applyProtection="1">
      <alignment horizontal="center"/>
      <protection/>
    </xf>
    <xf numFmtId="172" fontId="0" fillId="0" borderId="0" xfId="0" applyNumberFormat="1" applyFont="1" applyBorder="1" applyAlignment="1" applyProtection="1">
      <alignment horizontal="center"/>
      <protection/>
    </xf>
    <xf numFmtId="172" fontId="0" fillId="0" borderId="16" xfId="0" applyNumberFormat="1" applyFont="1" applyBorder="1" applyAlignment="1" applyProtection="1">
      <alignment horizontal="center"/>
      <protection locked="0"/>
    </xf>
    <xf numFmtId="172" fontId="0" fillId="0" borderId="27" xfId="0" applyNumberFormat="1" applyFont="1" applyBorder="1" applyAlignment="1" applyProtection="1">
      <alignment horizontal="center"/>
      <protection locked="0"/>
    </xf>
    <xf numFmtId="0" fontId="1" fillId="0" borderId="48" xfId="0" applyFont="1" applyBorder="1" applyAlignment="1" applyProtection="1">
      <alignment horizontal="center"/>
      <protection/>
    </xf>
    <xf numFmtId="0" fontId="1" fillId="0" borderId="27" xfId="0" applyFont="1" applyBorder="1" applyAlignment="1" applyProtection="1">
      <alignment horizontal="center"/>
      <protection/>
    </xf>
    <xf numFmtId="1" fontId="0" fillId="0" borderId="36" xfId="16" applyNumberFormat="1" applyFont="1" applyBorder="1" applyAlignment="1" applyProtection="1">
      <alignment horizontal="center"/>
      <protection/>
    </xf>
    <xf numFmtId="1" fontId="1" fillId="21" borderId="53" xfId="0" applyNumberFormat="1" applyFont="1" applyFill="1" applyBorder="1" applyAlignment="1" applyProtection="1">
      <alignment horizontal="center" vertical="center"/>
      <protection/>
    </xf>
    <xf numFmtId="165" fontId="1" fillId="0" borderId="0" xfId="0" applyNumberFormat="1" applyFont="1" applyBorder="1" applyAlignment="1" applyProtection="1">
      <alignment horizontal="center" vertical="center"/>
      <protection/>
    </xf>
    <xf numFmtId="9" fontId="0" fillId="0" borderId="19" xfId="15" applyFont="1" applyBorder="1" applyAlignment="1" applyProtection="1">
      <alignment horizontal="center"/>
      <protection/>
    </xf>
    <xf numFmtId="1" fontId="0" fillId="0" borderId="11" xfId="15" applyNumberFormat="1" applyFont="1" applyBorder="1" applyAlignment="1" applyProtection="1">
      <alignment horizontal="center"/>
      <protection locked="0"/>
    </xf>
    <xf numFmtId="1" fontId="0" fillId="0" borderId="51" xfId="15" applyNumberFormat="1" applyFont="1" applyBorder="1" applyAlignment="1" applyProtection="1">
      <alignment horizontal="center"/>
      <protection locked="0"/>
    </xf>
    <xf numFmtId="1" fontId="6" fillId="21" borderId="54" xfId="15" applyNumberFormat="1" applyFont="1" applyFill="1" applyBorder="1" applyAlignment="1" applyProtection="1">
      <alignment horizontal="center" vertical="center" wrapText="1"/>
      <protection/>
    </xf>
    <xf numFmtId="1" fontId="0" fillId="0" borderId="12" xfId="0" applyNumberFormat="1" applyFont="1" applyBorder="1" applyAlignment="1" applyProtection="1">
      <alignment horizontal="center"/>
      <protection/>
    </xf>
    <xf numFmtId="3" fontId="0" fillId="0" borderId="11" xfId="16" applyNumberFormat="1" applyFont="1" applyFill="1" applyBorder="1" applyAlignment="1" applyProtection="1">
      <alignment horizontal="right"/>
      <protection locked="0"/>
    </xf>
    <xf numFmtId="1" fontId="0" fillId="0" borderId="36" xfId="16" applyNumberFormat="1" applyFont="1" applyBorder="1" applyAlignment="1" applyProtection="1">
      <alignment horizontal="right"/>
      <protection/>
    </xf>
    <xf numFmtId="1" fontId="0" fillId="0" borderId="36" xfId="15" applyNumberFormat="1" applyFont="1" applyBorder="1" applyAlignment="1" applyProtection="1">
      <alignment horizontal="right"/>
      <protection/>
    </xf>
    <xf numFmtId="1" fontId="0" fillId="0" borderId="18" xfId="0" applyNumberFormat="1" applyFont="1" applyFill="1" applyBorder="1" applyAlignment="1" applyProtection="1">
      <alignment horizontal="right"/>
      <protection/>
    </xf>
    <xf numFmtId="1" fontId="0" fillId="0" borderId="19" xfId="15" applyNumberFormat="1" applyFont="1" applyBorder="1" applyAlignment="1" applyProtection="1">
      <alignment horizontal="right"/>
      <protection/>
    </xf>
    <xf numFmtId="1" fontId="12" fillId="21" borderId="58" xfId="15" applyNumberFormat="1" applyFont="1" applyFill="1" applyBorder="1" applyAlignment="1" applyProtection="1">
      <alignment horizontal="right" vertical="center" wrapText="1"/>
      <protection/>
    </xf>
    <xf numFmtId="1" fontId="0" fillId="0" borderId="12" xfId="15" applyNumberFormat="1" applyFont="1" applyBorder="1" applyAlignment="1" applyProtection="1">
      <alignment horizontal="right"/>
      <protection/>
    </xf>
    <xf numFmtId="1" fontId="0" fillId="21" borderId="10" xfId="15" applyNumberFormat="1" applyFont="1" applyFill="1" applyBorder="1" applyAlignment="1" applyProtection="1">
      <alignment horizontal="right"/>
      <protection/>
    </xf>
    <xf numFmtId="1" fontId="6" fillId="21" borderId="58" xfId="15" applyNumberFormat="1" applyFont="1" applyFill="1" applyBorder="1" applyAlignment="1" applyProtection="1">
      <alignment horizontal="right" vertical="center" wrapText="1"/>
      <protection/>
    </xf>
    <xf numFmtId="1" fontId="6" fillId="21" borderId="54" xfId="15" applyNumberFormat="1" applyFont="1" applyFill="1" applyBorder="1" applyAlignment="1" applyProtection="1">
      <alignment horizontal="right" vertical="center" wrapText="1"/>
      <protection/>
    </xf>
    <xf numFmtId="42" fontId="0" fillId="0" borderId="10" xfId="16" applyNumberFormat="1" applyFont="1" applyBorder="1" applyAlignment="1" applyProtection="1">
      <alignment horizontal="right"/>
      <protection locked="0"/>
    </xf>
    <xf numFmtId="42" fontId="0" fillId="0" borderId="37" xfId="16" applyNumberFormat="1" applyFont="1" applyBorder="1" applyAlignment="1" applyProtection="1">
      <alignment horizontal="right"/>
      <protection locked="0"/>
    </xf>
    <xf numFmtId="42" fontId="0" fillId="0" borderId="11" xfId="16" applyNumberFormat="1" applyFont="1" applyBorder="1" applyAlignment="1" applyProtection="1">
      <alignment horizontal="right"/>
      <protection locked="0"/>
    </xf>
    <xf numFmtId="42" fontId="0" fillId="0" borderId="67" xfId="16" applyNumberFormat="1" applyFont="1" applyBorder="1" applyAlignment="1" applyProtection="1">
      <alignment horizontal="right"/>
      <protection locked="0"/>
    </xf>
    <xf numFmtId="42" fontId="0" fillId="0" borderId="46" xfId="16" applyNumberFormat="1" applyFont="1" applyBorder="1" applyAlignment="1" applyProtection="1">
      <alignment horizontal="right"/>
      <protection locked="0"/>
    </xf>
    <xf numFmtId="42" fontId="0" fillId="0" borderId="35" xfId="16" applyNumberFormat="1" applyFont="1" applyBorder="1" applyAlignment="1" applyProtection="1">
      <alignment horizontal="right"/>
      <protection/>
    </xf>
    <xf numFmtId="42" fontId="0" fillId="0" borderId="65" xfId="16" applyNumberFormat="1" applyFont="1" applyBorder="1" applyAlignment="1" applyProtection="1">
      <alignment horizontal="right"/>
      <protection/>
    </xf>
    <xf numFmtId="42" fontId="0" fillId="0" borderId="70" xfId="16" applyNumberFormat="1" applyFont="1" applyBorder="1" applyAlignment="1" applyProtection="1">
      <alignment horizontal="right"/>
      <protection/>
    </xf>
    <xf numFmtId="42" fontId="0" fillId="0" borderId="0" xfId="16" applyNumberFormat="1" applyFont="1" applyBorder="1" applyAlignment="1" applyProtection="1">
      <alignment horizontal="right"/>
      <protection/>
    </xf>
    <xf numFmtId="42" fontId="0" fillId="0" borderId="45" xfId="16" applyNumberFormat="1" applyFont="1" applyBorder="1" applyAlignment="1" applyProtection="1">
      <alignment horizontal="right"/>
      <protection/>
    </xf>
    <xf numFmtId="42" fontId="0" fillId="0" borderId="61" xfId="16" applyNumberFormat="1" applyFont="1" applyBorder="1" applyAlignment="1" applyProtection="1">
      <alignment horizontal="right"/>
      <protection/>
    </xf>
    <xf numFmtId="42" fontId="0" fillId="0" borderId="36" xfId="16" applyNumberFormat="1" applyFont="1" applyBorder="1" applyAlignment="1" applyProtection="1">
      <alignment horizontal="right"/>
      <protection/>
    </xf>
    <xf numFmtId="42" fontId="0" fillId="0" borderId="67" xfId="16" applyNumberFormat="1" applyFont="1" applyBorder="1" applyAlignment="1" applyProtection="1">
      <alignment horizontal="right"/>
      <protection/>
    </xf>
    <xf numFmtId="42" fontId="0" fillId="0" borderId="49" xfId="16" applyNumberFormat="1" applyFont="1" applyBorder="1" applyAlignment="1" applyProtection="1">
      <alignment horizontal="right"/>
      <protection locked="0"/>
    </xf>
    <xf numFmtId="42" fontId="0" fillId="0" borderId="51" xfId="16" applyNumberFormat="1" applyFont="1" applyBorder="1" applyAlignment="1" applyProtection="1">
      <alignment horizontal="right"/>
      <protection locked="0"/>
    </xf>
    <xf numFmtId="42" fontId="0" fillId="0" borderId="65" xfId="16" applyNumberFormat="1" applyFont="1" applyBorder="1" applyAlignment="1" applyProtection="1">
      <alignment horizontal="right"/>
      <protection locked="0"/>
    </xf>
    <xf numFmtId="42" fontId="0" fillId="0" borderId="70" xfId="16" applyNumberFormat="1" applyFont="1" applyBorder="1" applyAlignment="1" applyProtection="1">
      <alignment horizontal="right"/>
      <protection locked="0"/>
    </xf>
    <xf numFmtId="42" fontId="0" fillId="0" borderId="36" xfId="16" applyNumberFormat="1" applyFont="1" applyFill="1" applyBorder="1" applyAlignment="1" applyProtection="1">
      <alignment horizontal="right"/>
      <protection/>
    </xf>
    <xf numFmtId="42" fontId="0" fillId="0" borderId="67" xfId="16" applyNumberFormat="1" applyFont="1" applyFill="1" applyBorder="1" applyAlignment="1" applyProtection="1">
      <alignment horizontal="right"/>
      <protection/>
    </xf>
    <xf numFmtId="42" fontId="0" fillId="0" borderId="29" xfId="16" applyNumberFormat="1" applyFont="1" applyFill="1" applyBorder="1" applyAlignment="1" applyProtection="1">
      <alignment horizontal="right"/>
      <protection/>
    </xf>
    <xf numFmtId="42" fontId="0" fillId="0" borderId="11" xfId="16" applyNumberFormat="1" applyFont="1" applyFill="1" applyBorder="1" applyAlignment="1" applyProtection="1">
      <alignment horizontal="right"/>
      <protection locked="0"/>
    </xf>
    <xf numFmtId="42" fontId="0" fillId="0" borderId="46" xfId="16" applyNumberFormat="1" applyFont="1" applyFill="1" applyBorder="1" applyAlignment="1" applyProtection="1">
      <alignment horizontal="right"/>
      <protection locked="0"/>
    </xf>
    <xf numFmtId="42" fontId="0" fillId="0" borderId="67" xfId="16" applyNumberFormat="1" applyFont="1" applyFill="1" applyBorder="1" applyAlignment="1" applyProtection="1">
      <alignment horizontal="right"/>
      <protection locked="0"/>
    </xf>
    <xf numFmtId="42" fontId="0" fillId="0" borderId="51" xfId="16" applyNumberFormat="1" applyFont="1" applyFill="1" applyBorder="1" applyAlignment="1" applyProtection="1">
      <alignment horizontal="right"/>
      <protection locked="0"/>
    </xf>
    <xf numFmtId="42" fontId="0" fillId="0" borderId="65" xfId="16" applyNumberFormat="1" applyFont="1" applyFill="1" applyBorder="1" applyAlignment="1" applyProtection="1">
      <alignment horizontal="right"/>
      <protection locked="0"/>
    </xf>
    <xf numFmtId="42" fontId="0" fillId="0" borderId="70" xfId="16" applyNumberFormat="1" applyFont="1" applyFill="1" applyBorder="1" applyAlignment="1" applyProtection="1">
      <alignment horizontal="right"/>
      <protection locked="0"/>
    </xf>
    <xf numFmtId="42" fontId="0" fillId="0" borderId="69" xfId="16" applyNumberFormat="1" applyFont="1" applyBorder="1" applyAlignment="1" applyProtection="1">
      <alignment horizontal="right"/>
      <protection locked="0"/>
    </xf>
    <xf numFmtId="42" fontId="0" fillId="0" borderId="71" xfId="16" applyNumberFormat="1" applyFont="1" applyBorder="1" applyAlignment="1" applyProtection="1">
      <alignment horizontal="right"/>
      <protection locked="0"/>
    </xf>
    <xf numFmtId="42" fontId="0" fillId="0" borderId="72" xfId="16" applyNumberFormat="1" applyFont="1" applyBorder="1" applyAlignment="1" applyProtection="1">
      <alignment horizontal="right"/>
      <protection locked="0"/>
    </xf>
    <xf numFmtId="42" fontId="0" fillId="0" borderId="0" xfId="16" applyNumberFormat="1" applyFont="1" applyFill="1" applyBorder="1" applyAlignment="1" applyProtection="1">
      <alignment horizontal="right" vertical="top"/>
      <protection/>
    </xf>
    <xf numFmtId="42" fontId="0" fillId="0" borderId="0" xfId="16" applyNumberFormat="1" applyFont="1" applyFill="1" applyBorder="1" applyAlignment="1" applyProtection="1">
      <alignment horizontal="right"/>
      <protection/>
    </xf>
    <xf numFmtId="42" fontId="0" fillId="0" borderId="12" xfId="16" applyNumberFormat="1" applyFont="1" applyFill="1" applyBorder="1" applyAlignment="1" applyProtection="1">
      <alignment horizontal="right"/>
      <protection/>
    </xf>
    <xf numFmtId="42" fontId="0" fillId="0" borderId="0" xfId="16" applyNumberFormat="1" applyFont="1" applyBorder="1" applyAlignment="1" applyProtection="1">
      <alignment horizontal="right" vertical="top"/>
      <protection/>
    </xf>
    <xf numFmtId="42" fontId="0" fillId="0" borderId="50" xfId="16" applyNumberFormat="1" applyFont="1" applyFill="1" applyBorder="1" applyAlignment="1" applyProtection="1">
      <alignment horizontal="right"/>
      <protection/>
    </xf>
    <xf numFmtId="42" fontId="0" fillId="24" borderId="62" xfId="16" applyNumberFormat="1" applyFont="1" applyFill="1" applyBorder="1" applyAlignment="1" applyProtection="1">
      <alignment horizontal="right"/>
      <protection/>
    </xf>
    <xf numFmtId="42" fontId="0" fillId="24" borderId="34" xfId="16" applyNumberFormat="1" applyFont="1" applyFill="1" applyBorder="1" applyAlignment="1" applyProtection="1">
      <alignment horizontal="right"/>
      <protection/>
    </xf>
    <xf numFmtId="42" fontId="0" fillId="0" borderId="36" xfId="16" applyNumberFormat="1" applyFont="1" applyFill="1" applyBorder="1" applyAlignment="1" applyProtection="1">
      <alignment horizontal="right"/>
      <protection locked="0"/>
    </xf>
    <xf numFmtId="42" fontId="0" fillId="0" borderId="11" xfId="0" applyNumberFormat="1" applyFont="1" applyBorder="1" applyAlignment="1" applyProtection="1">
      <alignment horizontal="right"/>
      <protection locked="0"/>
    </xf>
    <xf numFmtId="42" fontId="0" fillId="0" borderId="51" xfId="0" applyNumberFormat="1" applyFont="1" applyBorder="1" applyAlignment="1" applyProtection="1">
      <alignment horizontal="right"/>
      <protection locked="0"/>
    </xf>
    <xf numFmtId="42" fontId="0" fillId="0" borderId="16" xfId="16" applyNumberFormat="1" applyFont="1" applyBorder="1" applyAlignment="1" applyProtection="1">
      <alignment horizontal="right"/>
      <protection locked="0"/>
    </xf>
    <xf numFmtId="42" fontId="0" fillId="0" borderId="12" xfId="16" applyNumberFormat="1" applyFont="1" applyBorder="1" applyAlignment="1" applyProtection="1">
      <alignment horizontal="right"/>
      <protection/>
    </xf>
    <xf numFmtId="42" fontId="0" fillId="0" borderId="19" xfId="16" applyNumberFormat="1" applyFont="1" applyBorder="1" applyAlignment="1" applyProtection="1">
      <alignment horizontal="right"/>
      <protection/>
    </xf>
    <xf numFmtId="42" fontId="1" fillId="24" borderId="53" xfId="16" applyNumberFormat="1" applyFont="1" applyFill="1" applyBorder="1" applyAlignment="1" applyProtection="1">
      <alignment horizontal="right" vertical="center"/>
      <protection/>
    </xf>
    <xf numFmtId="42" fontId="0" fillId="0" borderId="15" xfId="16" applyNumberFormat="1" applyFont="1" applyBorder="1" applyAlignment="1" applyProtection="1">
      <alignment horizontal="right"/>
      <protection locked="0"/>
    </xf>
    <xf numFmtId="42" fontId="0" fillId="0" borderId="19" xfId="16" applyNumberFormat="1" applyFont="1" applyFill="1" applyBorder="1" applyAlignment="1" applyProtection="1">
      <alignment horizontal="right"/>
      <protection/>
    </xf>
    <xf numFmtId="42" fontId="0" fillId="0" borderId="27" xfId="16" applyNumberFormat="1" applyFont="1" applyBorder="1" applyAlignment="1" applyProtection="1">
      <alignment horizontal="right"/>
      <protection locked="0"/>
    </xf>
    <xf numFmtId="42" fontId="1" fillId="24" borderId="54" xfId="16" applyNumberFormat="1" applyFont="1" applyFill="1" applyBorder="1" applyAlignment="1" applyProtection="1">
      <alignment horizontal="right" vertical="center"/>
      <protection/>
    </xf>
    <xf numFmtId="42" fontId="0" fillId="0" borderId="11" xfId="15" applyNumberFormat="1" applyFont="1" applyBorder="1" applyAlignment="1" applyProtection="1">
      <alignment horizontal="right"/>
      <protection locked="0"/>
    </xf>
    <xf numFmtId="42" fontId="0" fillId="0" borderId="26" xfId="16" applyNumberFormat="1" applyFont="1" applyBorder="1" applyAlignment="1" applyProtection="1">
      <alignment horizontal="right"/>
      <protection locked="0"/>
    </xf>
    <xf numFmtId="42" fontId="0" fillId="0" borderId="51" xfId="15" applyNumberFormat="1" applyFont="1" applyBorder="1" applyAlignment="1" applyProtection="1">
      <alignment horizontal="right"/>
      <protection locked="0"/>
    </xf>
    <xf numFmtId="42" fontId="0" fillId="0" borderId="19" xfId="15" applyNumberFormat="1" applyFont="1" applyBorder="1" applyAlignment="1" applyProtection="1">
      <alignment horizontal="right"/>
      <protection/>
    </xf>
    <xf numFmtId="42" fontId="0" fillId="0" borderId="50" xfId="16" applyNumberFormat="1" applyFont="1" applyBorder="1" applyAlignment="1" applyProtection="1">
      <alignment horizontal="right"/>
      <protection/>
    </xf>
    <xf numFmtId="42" fontId="1" fillId="24" borderId="58" xfId="16" applyNumberFormat="1" applyFont="1" applyFill="1" applyBorder="1" applyAlignment="1" applyProtection="1">
      <alignment horizontal="right" vertical="center"/>
      <protection/>
    </xf>
    <xf numFmtId="42" fontId="1" fillId="24" borderId="60" xfId="16" applyNumberFormat="1" applyFont="1" applyFill="1" applyBorder="1" applyAlignment="1" applyProtection="1">
      <alignment horizontal="right" vertical="center"/>
      <protection/>
    </xf>
    <xf numFmtId="42" fontId="1" fillId="24" borderId="53" xfId="16" applyNumberFormat="1" applyFont="1" applyFill="1" applyBorder="1" applyAlignment="1" applyProtection="1">
      <alignment horizontal="right"/>
      <protection/>
    </xf>
    <xf numFmtId="42" fontId="0" fillId="0" borderId="18" xfId="16" applyNumberFormat="1" applyFont="1" applyFill="1" applyBorder="1" applyAlignment="1" applyProtection="1">
      <alignment horizontal="right"/>
      <protection/>
    </xf>
    <xf numFmtId="42" fontId="0" fillId="0" borderId="16" xfId="15" applyNumberFormat="1" applyFont="1" applyBorder="1" applyAlignment="1" applyProtection="1">
      <alignment horizontal="right"/>
      <protection locked="0"/>
    </xf>
    <xf numFmtId="42" fontId="1" fillId="24" borderId="59" xfId="16" applyNumberFormat="1" applyFont="1" applyFill="1" applyBorder="1" applyAlignment="1" applyProtection="1">
      <alignment horizontal="right"/>
      <protection/>
    </xf>
    <xf numFmtId="42" fontId="0" fillId="0" borderId="36" xfId="15" applyNumberFormat="1" applyFont="1" applyBorder="1" applyAlignment="1" applyProtection="1">
      <alignment horizontal="right"/>
      <protection/>
    </xf>
    <xf numFmtId="42" fontId="0" fillId="0" borderId="27" xfId="15" applyNumberFormat="1" applyFont="1" applyBorder="1" applyAlignment="1" applyProtection="1">
      <alignment horizontal="right"/>
      <protection locked="0"/>
    </xf>
    <xf numFmtId="42" fontId="0" fillId="0" borderId="18" xfId="0" applyNumberFormat="1" applyFont="1" applyFill="1" applyBorder="1" applyAlignment="1" applyProtection="1">
      <alignment horizontal="right"/>
      <protection/>
    </xf>
    <xf numFmtId="42" fontId="0" fillId="0" borderId="18" xfId="15" applyNumberFormat="1" applyFont="1" applyFill="1" applyBorder="1" applyAlignment="1" applyProtection="1">
      <alignment horizontal="right"/>
      <protection/>
    </xf>
    <xf numFmtId="42" fontId="1" fillId="24" borderId="60" xfId="16" applyNumberFormat="1" applyFont="1" applyFill="1" applyBorder="1" applyAlignment="1" applyProtection="1">
      <alignment horizontal="right"/>
      <protection/>
    </xf>
    <xf numFmtId="42" fontId="12" fillId="24" borderId="53" xfId="15" applyNumberFormat="1" applyFont="1" applyFill="1" applyBorder="1" applyAlignment="1" applyProtection="1">
      <alignment horizontal="right" vertical="center" wrapText="1"/>
      <protection/>
    </xf>
    <xf numFmtId="42" fontId="1" fillId="24" borderId="59" xfId="16" applyNumberFormat="1" applyFont="1" applyFill="1" applyBorder="1" applyAlignment="1" applyProtection="1">
      <alignment horizontal="right" vertical="center"/>
      <protection/>
    </xf>
    <xf numFmtId="42" fontId="0" fillId="2" borderId="15" xfId="16" applyNumberFormat="1" applyFont="1" applyFill="1" applyBorder="1" applyAlignment="1" applyProtection="1">
      <alignment horizontal="right"/>
      <protection locked="0"/>
    </xf>
    <xf numFmtId="42" fontId="0" fillId="2" borderId="73" xfId="16" applyNumberFormat="1" applyFont="1" applyFill="1" applyBorder="1" applyAlignment="1" applyProtection="1">
      <alignment horizontal="right"/>
      <protection locked="0"/>
    </xf>
    <xf numFmtId="42" fontId="1" fillId="2" borderId="0" xfId="16" applyNumberFormat="1" applyFont="1" applyFill="1" applyBorder="1" applyAlignment="1" applyProtection="1">
      <alignment horizontal="right"/>
      <protection/>
    </xf>
    <xf numFmtId="42" fontId="1" fillId="0" borderId="0" xfId="0" applyNumberFormat="1" applyFont="1" applyFill="1" applyBorder="1" applyAlignment="1" applyProtection="1">
      <alignment horizontal="right"/>
      <protection/>
    </xf>
    <xf numFmtId="42" fontId="0" fillId="0" borderId="13" xfId="16" applyNumberFormat="1" applyFont="1" applyFill="1" applyBorder="1" applyAlignment="1" applyProtection="1">
      <alignment horizontal="right"/>
      <protection locked="0"/>
    </xf>
    <xf numFmtId="42" fontId="0" fillId="0" borderId="15" xfId="16" applyNumberFormat="1" applyFont="1" applyFill="1" applyBorder="1" applyAlignment="1" applyProtection="1">
      <alignment horizontal="right"/>
      <protection locked="0"/>
    </xf>
    <xf numFmtId="42" fontId="1" fillId="24" borderId="74" xfId="16" applyNumberFormat="1" applyFont="1" applyFill="1" applyBorder="1" applyAlignment="1" applyProtection="1">
      <alignment horizontal="right"/>
      <protection/>
    </xf>
    <xf numFmtId="42" fontId="0" fillId="0" borderId="37" xfId="0" applyNumberFormat="1" applyFont="1" applyBorder="1" applyAlignment="1" applyProtection="1">
      <alignment vertical="center"/>
      <protection locked="0"/>
    </xf>
    <xf numFmtId="42" fontId="0" fillId="0" borderId="67" xfId="0" applyNumberFormat="1" applyFont="1" applyBorder="1" applyAlignment="1" applyProtection="1">
      <alignment vertical="center"/>
      <protection locked="0"/>
    </xf>
    <xf numFmtId="42" fontId="0" fillId="0" borderId="70" xfId="0" applyNumberFormat="1" applyFont="1" applyBorder="1" applyAlignment="1" applyProtection="1">
      <alignment vertical="center"/>
      <protection locked="0"/>
    </xf>
    <xf numFmtId="42" fontId="0" fillId="2" borderId="13" xfId="16" applyNumberFormat="1" applyFont="1" applyFill="1" applyBorder="1" applyAlignment="1" applyProtection="1">
      <alignment horizontal="right"/>
      <protection locked="0"/>
    </xf>
    <xf numFmtId="0" fontId="1" fillId="0" borderId="59" xfId="0" applyFont="1" applyBorder="1" applyAlignment="1" applyProtection="1">
      <alignment horizontal="center" wrapText="1"/>
      <protection/>
    </xf>
    <xf numFmtId="0" fontId="0" fillId="0" borderId="35" xfId="0" applyFont="1" applyBorder="1" applyAlignment="1" applyProtection="1">
      <alignment horizontal="center"/>
      <protection/>
    </xf>
    <xf numFmtId="1" fontId="0" fillId="0" borderId="35" xfId="0" applyNumberFormat="1" applyFont="1" applyBorder="1" applyAlignment="1" applyProtection="1">
      <alignment horizontal="center"/>
      <protection/>
    </xf>
    <xf numFmtId="173" fontId="0" fillId="0" borderId="0" xfId="0" applyNumberFormat="1" applyFont="1" applyBorder="1" applyAlignment="1" applyProtection="1">
      <alignment horizontal="center"/>
      <protection/>
    </xf>
    <xf numFmtId="0" fontId="0" fillId="0" borderId="29" xfId="0" applyFont="1" applyBorder="1" applyAlignment="1" applyProtection="1">
      <alignment horizontal="right"/>
      <protection locked="0"/>
    </xf>
    <xf numFmtId="0" fontId="0" fillId="0" borderId="36" xfId="0" applyFont="1" applyBorder="1" applyAlignment="1" applyProtection="1">
      <alignment horizontal="right"/>
      <protection locked="0"/>
    </xf>
    <xf numFmtId="0" fontId="0" fillId="0" borderId="0" xfId="0" applyFont="1" applyProtection="1">
      <protection/>
    </xf>
    <xf numFmtId="0" fontId="0" fillId="0" borderId="0" xfId="0" applyFont="1" applyProtection="1">
      <protection/>
    </xf>
    <xf numFmtId="0" fontId="0" fillId="0" borderId="0" xfId="0" applyFont="1" applyAlignment="1" applyProtection="1">
      <alignment horizontal="left"/>
      <protection/>
    </xf>
    <xf numFmtId="0" fontId="0" fillId="0" borderId="0" xfId="0" applyFont="1" applyBorder="1" applyProtection="1">
      <protection/>
    </xf>
    <xf numFmtId="0" fontId="0" fillId="0" borderId="0" xfId="0" applyFont="1" applyAlignment="1" applyProtection="1">
      <alignment vertical="center"/>
      <protection/>
    </xf>
    <xf numFmtId="173" fontId="0" fillId="0" borderId="11" xfId="0" applyNumberFormat="1" applyFont="1" applyBorder="1" applyProtection="1">
      <protection locked="0"/>
    </xf>
    <xf numFmtId="1" fontId="0" fillId="0" borderId="11" xfId="0" applyNumberFormat="1" applyFont="1" applyBorder="1" applyProtection="1">
      <protection locked="0"/>
    </xf>
    <xf numFmtId="0" fontId="0" fillId="2" borderId="0" xfId="0" applyFill="1" applyProtection="1">
      <protection/>
    </xf>
    <xf numFmtId="0" fontId="0" fillId="2" borderId="0" xfId="0" applyFont="1" applyFill="1" applyProtection="1">
      <protection locked="0"/>
    </xf>
    <xf numFmtId="0" fontId="0" fillId="2" borderId="0" xfId="0" applyFill="1" applyProtection="1">
      <protection locked="0"/>
    </xf>
    <xf numFmtId="176" fontId="0" fillId="24" borderId="67" xfId="18" applyNumberFormat="1" applyFont="1" applyFill="1" applyBorder="1" applyAlignment="1" applyProtection="1">
      <alignment horizontal="right"/>
      <protection/>
    </xf>
    <xf numFmtId="174" fontId="1" fillId="21" borderId="58" xfId="16" applyNumberFormat="1" applyFont="1" applyFill="1" applyBorder="1" applyProtection="1">
      <protection/>
    </xf>
    <xf numFmtId="42" fontId="1" fillId="24" borderId="58" xfId="16" applyNumberFormat="1" applyFont="1" applyFill="1" applyBorder="1" applyAlignment="1" applyProtection="1">
      <alignment horizontal="right"/>
      <protection/>
    </xf>
    <xf numFmtId="3" fontId="1" fillId="24" borderId="58" xfId="16" applyNumberFormat="1" applyFont="1" applyFill="1" applyBorder="1" applyAlignment="1" applyProtection="1">
      <alignment horizontal="right"/>
      <protection/>
    </xf>
    <xf numFmtId="176" fontId="1" fillId="24" borderId="60" xfId="16" applyNumberFormat="1" applyFont="1" applyFill="1" applyBorder="1" applyAlignment="1" applyProtection="1">
      <alignment horizontal="right"/>
      <protection/>
    </xf>
    <xf numFmtId="174" fontId="0" fillId="0" borderId="0" xfId="16" applyNumberFormat="1" applyFont="1" applyFill="1" applyBorder="1" applyProtection="1">
      <protection/>
    </xf>
    <xf numFmtId="1" fontId="0" fillId="0" borderId="0" xfId="18" applyNumberFormat="1" applyFont="1" applyFill="1" applyBorder="1" applyAlignment="1" applyProtection="1">
      <alignment horizontal="right"/>
      <protection/>
    </xf>
    <xf numFmtId="174" fontId="1" fillId="21" borderId="58" xfId="16" applyNumberFormat="1" applyFont="1" applyFill="1" applyBorder="1" applyAlignment="1" applyProtection="1">
      <alignment vertical="center"/>
      <protection/>
    </xf>
    <xf numFmtId="3" fontId="1" fillId="24" borderId="58" xfId="16" applyNumberFormat="1" applyFont="1" applyFill="1" applyBorder="1" applyAlignment="1" applyProtection="1">
      <alignment horizontal="right" vertical="center"/>
      <protection/>
    </xf>
    <xf numFmtId="42" fontId="0" fillId="0" borderId="10" xfId="16" applyNumberFormat="1" applyFont="1" applyFill="1" applyBorder="1" applyAlignment="1" applyProtection="1">
      <alignment horizontal="right"/>
      <protection locked="0"/>
    </xf>
    <xf numFmtId="3" fontId="0" fillId="0" borderId="10" xfId="16" applyNumberFormat="1" applyFont="1" applyFill="1" applyBorder="1" applyAlignment="1" applyProtection="1">
      <alignment horizontal="right"/>
      <protection locked="0"/>
    </xf>
    <xf numFmtId="44" fontId="0" fillId="24" borderId="67" xfId="16" applyNumberFormat="1" applyFont="1" applyFill="1" applyBorder="1" applyAlignment="1" applyProtection="1">
      <alignment horizontal="right"/>
      <protection/>
    </xf>
    <xf numFmtId="44" fontId="1" fillId="24" borderId="60" xfId="16" applyNumberFormat="1" applyFont="1" applyFill="1" applyBorder="1" applyAlignment="1" applyProtection="1">
      <alignment horizontal="right"/>
      <protection/>
    </xf>
    <xf numFmtId="3" fontId="1" fillId="24" borderId="53" xfId="16" applyNumberFormat="1" applyFont="1" applyFill="1" applyBorder="1" applyAlignment="1" applyProtection="1">
      <alignment horizontal="right" vertical="center"/>
      <protection/>
    </xf>
    <xf numFmtId="176" fontId="1" fillId="24" borderId="59" xfId="16" applyNumberFormat="1" applyFont="1" applyFill="1" applyBorder="1" applyAlignment="1" applyProtection="1">
      <alignment horizontal="right"/>
      <protection/>
    </xf>
    <xf numFmtId="49" fontId="0" fillId="21" borderId="16" xfId="0" applyNumberFormat="1" applyFont="1" applyFill="1" applyBorder="1" applyAlignment="1" applyProtection="1">
      <alignment horizontal="center"/>
      <protection/>
    </xf>
    <xf numFmtId="42" fontId="0" fillId="24" borderId="11" xfId="16" applyNumberFormat="1" applyFont="1" applyFill="1" applyBorder="1" applyAlignment="1" applyProtection="1">
      <alignment horizontal="right"/>
      <protection/>
    </xf>
    <xf numFmtId="0" fontId="1" fillId="0" borderId="36" xfId="0" applyFont="1" applyBorder="1" applyAlignment="1" applyProtection="1">
      <alignment/>
      <protection/>
    </xf>
    <xf numFmtId="0" fontId="1" fillId="0" borderId="41" xfId="0" applyFont="1" applyBorder="1" applyAlignment="1" applyProtection="1">
      <alignment/>
      <protection/>
    </xf>
    <xf numFmtId="0" fontId="0" fillId="0" borderId="12" xfId="0" applyFont="1" applyBorder="1" applyAlignment="1" applyProtection="1">
      <alignment/>
      <protection/>
    </xf>
    <xf numFmtId="42" fontId="0" fillId="24" borderId="46" xfId="16" applyNumberFormat="1" applyFont="1" applyFill="1" applyBorder="1" applyAlignment="1" applyProtection="1">
      <alignment horizontal="right"/>
      <protection/>
    </xf>
    <xf numFmtId="49" fontId="0" fillId="21" borderId="28" xfId="0" applyNumberFormat="1" applyFont="1" applyFill="1" applyBorder="1" applyAlignment="1" applyProtection="1">
      <alignment horizontal="center"/>
      <protection/>
    </xf>
    <xf numFmtId="1" fontId="0" fillId="21" borderId="69" xfId="0" applyNumberFormat="1" applyFont="1" applyFill="1" applyBorder="1" applyAlignment="1" applyProtection="1">
      <alignment horizontal="right"/>
      <protection/>
    </xf>
    <xf numFmtId="0" fontId="1" fillId="0" borderId="0" xfId="0" applyFont="1" applyAlignment="1" applyProtection="1">
      <alignment horizontal="center" vertical="center" wrapText="1"/>
      <protection/>
    </xf>
    <xf numFmtId="0" fontId="0" fillId="0" borderId="55" xfId="0" applyFont="1" applyBorder="1" applyAlignment="1" applyProtection="1">
      <alignment horizontal="center" vertical="center" wrapText="1"/>
      <protection/>
    </xf>
    <xf numFmtId="0" fontId="1" fillId="0" borderId="75" xfId="0" applyFont="1" applyFill="1" applyBorder="1" applyAlignment="1" applyProtection="1">
      <alignment horizontal="center" vertical="center"/>
      <protection/>
    </xf>
    <xf numFmtId="0" fontId="1" fillId="0" borderId="75" xfId="0" applyFont="1" applyBorder="1" applyAlignment="1" applyProtection="1">
      <alignment horizontal="center" vertical="center" wrapText="1"/>
      <protection/>
    </xf>
    <xf numFmtId="0" fontId="0" fillId="0" borderId="75" xfId="0" applyFont="1" applyFill="1" applyBorder="1" applyAlignment="1" applyProtection="1">
      <alignment horizontal="center" vertical="center" wrapText="1"/>
      <protection/>
    </xf>
    <xf numFmtId="0" fontId="0" fillId="0" borderId="75" xfId="0" applyFont="1" applyBorder="1" applyAlignment="1" applyProtection="1">
      <alignment horizontal="center" vertical="center" wrapText="1"/>
      <protection/>
    </xf>
    <xf numFmtId="0" fontId="0" fillId="0" borderId="56" xfId="0" applyFont="1" applyFill="1" applyBorder="1" applyAlignment="1" applyProtection="1">
      <alignment horizontal="center" vertical="top"/>
      <protection/>
    </xf>
    <xf numFmtId="0" fontId="0" fillId="0" borderId="56" xfId="0" applyFont="1" applyBorder="1" applyAlignment="1" applyProtection="1">
      <alignment horizontal="center" vertical="top" wrapText="1"/>
      <protection/>
    </xf>
    <xf numFmtId="174" fontId="0" fillId="24" borderId="26" xfId="16" applyNumberFormat="1" applyFont="1" applyFill="1" applyBorder="1" applyProtection="1">
      <protection/>
    </xf>
    <xf numFmtId="174" fontId="0" fillId="24" borderId="15" xfId="16" applyNumberFormat="1" applyFont="1" applyFill="1" applyBorder="1" applyProtection="1">
      <protection/>
    </xf>
    <xf numFmtId="0" fontId="1" fillId="0" borderId="54" xfId="0" applyFont="1" applyBorder="1" applyProtection="1">
      <protection/>
    </xf>
    <xf numFmtId="42" fontId="0" fillId="24" borderId="49" xfId="16" applyNumberFormat="1" applyFont="1" applyFill="1" applyBorder="1" applyAlignment="1" applyProtection="1">
      <alignment horizontal="right"/>
      <protection/>
    </xf>
    <xf numFmtId="0" fontId="0" fillId="0" borderId="28" xfId="0" applyFont="1" applyBorder="1" applyAlignment="1" applyProtection="1">
      <alignment/>
      <protection/>
    </xf>
    <xf numFmtId="0" fontId="0" fillId="0" borderId="76" xfId="0" applyFont="1" applyBorder="1" applyAlignment="1" applyProtection="1">
      <alignment/>
      <protection/>
    </xf>
    <xf numFmtId="42" fontId="0" fillId="0" borderId="68" xfId="16" applyNumberFormat="1" applyFont="1" applyFill="1" applyBorder="1" applyAlignment="1" applyProtection="1">
      <alignment horizontal="right"/>
      <protection locked="0"/>
    </xf>
    <xf numFmtId="42" fontId="0" fillId="0" borderId="50" xfId="16" applyNumberFormat="1" applyFont="1" applyFill="1" applyBorder="1" applyAlignment="1" applyProtection="1">
      <alignment horizontal="right"/>
      <protection locked="0"/>
    </xf>
    <xf numFmtId="0" fontId="0" fillId="0" borderId="0" xfId="0" applyFont="1" applyFill="1" applyProtection="1">
      <protection/>
    </xf>
    <xf numFmtId="0" fontId="4" fillId="0" borderId="0" xfId="0" applyFont="1" applyFill="1" applyBorder="1" applyProtection="1">
      <protection/>
    </xf>
    <xf numFmtId="0" fontId="3" fillId="2" borderId="0" xfId="0" applyFont="1" applyFill="1" applyBorder="1" applyProtection="1">
      <protection/>
    </xf>
    <xf numFmtId="167" fontId="2" fillId="2" borderId="0" xfId="16" applyNumberFormat="1" applyFont="1" applyFill="1" applyBorder="1" applyProtection="1">
      <protection/>
    </xf>
    <xf numFmtId="0" fontId="16" fillId="2" borderId="0" xfId="0" applyFont="1" applyFill="1" applyProtection="1">
      <protection/>
    </xf>
    <xf numFmtId="0" fontId="16" fillId="2" borderId="0" xfId="0" applyFont="1" applyFill="1" applyBorder="1" applyAlignment="1" applyProtection="1">
      <alignment horizontal="centerContinuous"/>
      <protection/>
    </xf>
    <xf numFmtId="0" fontId="16" fillId="2" borderId="0" xfId="0" applyFont="1" applyFill="1" applyBorder="1" applyProtection="1">
      <protection/>
    </xf>
    <xf numFmtId="0" fontId="16" fillId="2" borderId="0" xfId="0" applyFont="1" applyFill="1" applyBorder="1" applyAlignment="1" applyProtection="1">
      <alignment horizontal="center"/>
      <protection/>
    </xf>
    <xf numFmtId="0" fontId="16" fillId="2" borderId="0" xfId="0" applyFont="1" applyFill="1" applyBorder="1" applyAlignment="1" applyProtection="1">
      <alignment/>
      <protection/>
    </xf>
    <xf numFmtId="0" fontId="1" fillId="2" borderId="51" xfId="0" applyFont="1" applyFill="1" applyBorder="1" applyAlignment="1" applyProtection="1">
      <alignment horizontal="center"/>
      <protection/>
    </xf>
    <xf numFmtId="0" fontId="1" fillId="0" borderId="0" xfId="0" applyFont="1" applyFill="1" applyProtection="1">
      <protection/>
    </xf>
    <xf numFmtId="0" fontId="1" fillId="0" borderId="10" xfId="0" applyFont="1" applyFill="1" applyBorder="1" applyAlignment="1" applyProtection="1">
      <alignment horizontal="center"/>
      <protection/>
    </xf>
    <xf numFmtId="0" fontId="3" fillId="2" borderId="0" xfId="0" applyFont="1" applyFill="1" applyProtection="1">
      <protection/>
    </xf>
    <xf numFmtId="0" fontId="1" fillId="0" borderId="16" xfId="0" applyFont="1" applyFill="1" applyBorder="1" applyProtection="1">
      <protection/>
    </xf>
    <xf numFmtId="44" fontId="2" fillId="2" borderId="0" xfId="0" applyNumberFormat="1" applyFont="1" applyFill="1" applyProtection="1">
      <protection/>
    </xf>
    <xf numFmtId="44" fontId="2" fillId="2" borderId="0" xfId="0" applyNumberFormat="1" applyFont="1" applyFill="1" applyBorder="1" applyProtection="1">
      <protection/>
    </xf>
    <xf numFmtId="0" fontId="0" fillId="0" borderId="11" xfId="0" applyFont="1" applyFill="1" applyBorder="1" applyProtection="1">
      <protection/>
    </xf>
    <xf numFmtId="0" fontId="0" fillId="0" borderId="16" xfId="0" applyFont="1" applyFill="1" applyBorder="1" applyProtection="1">
      <protection/>
    </xf>
    <xf numFmtId="44" fontId="2" fillId="2" borderId="0" xfId="16" applyNumberFormat="1" applyFont="1" applyFill="1" applyBorder="1" applyProtection="1">
      <protection/>
    </xf>
    <xf numFmtId="174" fontId="2" fillId="2" borderId="0" xfId="16" applyNumberFormat="1" applyFont="1" applyFill="1" applyBorder="1" applyProtection="1">
      <protection/>
    </xf>
    <xf numFmtId="0" fontId="0" fillId="0" borderId="11" xfId="0" applyFont="1" applyFill="1" applyBorder="1" applyAlignment="1" applyProtection="1">
      <alignment horizontal="right"/>
      <protection/>
    </xf>
    <xf numFmtId="0" fontId="1" fillId="0" borderId="11" xfId="0" applyFont="1" applyFill="1" applyBorder="1" applyProtection="1">
      <protection/>
    </xf>
    <xf numFmtId="42" fontId="1" fillId="24" borderId="11" xfId="16" applyNumberFormat="1" applyFont="1" applyFill="1" applyBorder="1" applyAlignment="1" applyProtection="1">
      <alignment horizontal="right"/>
      <protection/>
    </xf>
    <xf numFmtId="42" fontId="0" fillId="2" borderId="0" xfId="16" applyNumberFormat="1" applyFont="1" applyFill="1" applyBorder="1" applyProtection="1">
      <protection/>
    </xf>
    <xf numFmtId="174" fontId="0" fillId="2" borderId="0" xfId="16" applyNumberFormat="1" applyFont="1" applyFill="1" applyBorder="1" applyProtection="1">
      <protection/>
    </xf>
    <xf numFmtId="170" fontId="2" fillId="2" borderId="0" xfId="16" applyNumberFormat="1" applyFont="1" applyFill="1" applyBorder="1" applyProtection="1">
      <protection/>
    </xf>
    <xf numFmtId="170" fontId="2" fillId="2" borderId="0" xfId="18" applyNumberFormat="1" applyFont="1" applyFill="1" applyBorder="1" applyProtection="1">
      <protection/>
    </xf>
    <xf numFmtId="1" fontId="2" fillId="2" borderId="0" xfId="16" applyNumberFormat="1" applyFont="1" applyFill="1" applyBorder="1" applyProtection="1">
      <protection/>
    </xf>
    <xf numFmtId="0" fontId="13" fillId="2" borderId="0" xfId="0" applyFont="1" applyFill="1" applyBorder="1" applyProtection="1">
      <protection/>
    </xf>
    <xf numFmtId="170" fontId="3" fillId="2" borderId="0" xfId="16" applyNumberFormat="1" applyFont="1" applyFill="1" applyBorder="1" applyProtection="1">
      <protection/>
    </xf>
    <xf numFmtId="42" fontId="3" fillId="2" borderId="0" xfId="16" applyNumberFormat="1" applyFont="1" applyFill="1" applyBorder="1" applyProtection="1">
      <protection/>
    </xf>
    <xf numFmtId="170" fontId="3" fillId="2" borderId="0" xfId="0" applyNumberFormat="1" applyFont="1" applyFill="1" applyBorder="1" applyProtection="1">
      <protection/>
    </xf>
    <xf numFmtId="170" fontId="2" fillId="2" borderId="0" xfId="0" applyNumberFormat="1" applyFont="1" applyFill="1" applyBorder="1" applyProtection="1">
      <protection/>
    </xf>
    <xf numFmtId="0" fontId="14" fillId="2" borderId="0" xfId="0" applyFont="1" applyFill="1" applyBorder="1" applyProtection="1">
      <protection/>
    </xf>
    <xf numFmtId="0" fontId="0" fillId="0" borderId="0" xfId="0" applyBorder="1" applyProtection="1">
      <protection/>
    </xf>
    <xf numFmtId="0" fontId="1" fillId="0" borderId="11" xfId="0" applyFont="1" applyBorder="1" applyProtection="1">
      <protection/>
    </xf>
    <xf numFmtId="0" fontId="0" fillId="0" borderId="0" xfId="0" applyAlignment="1" applyProtection="1">
      <alignment/>
      <protection/>
    </xf>
    <xf numFmtId="49" fontId="0" fillId="24" borderId="36" xfId="0" applyNumberFormat="1" applyFont="1" applyFill="1" applyBorder="1" applyAlignment="1" applyProtection="1">
      <alignment horizontal="left"/>
      <protection/>
    </xf>
    <xf numFmtId="0" fontId="0" fillId="0" borderId="0" xfId="0" applyBorder="1" applyAlignment="1" applyProtection="1">
      <alignment wrapText="1"/>
      <protection/>
    </xf>
    <xf numFmtId="0" fontId="1" fillId="0" borderId="77" xfId="0" applyFont="1" applyBorder="1" applyAlignment="1" applyProtection="1">
      <alignment horizontal="center"/>
      <protection/>
    </xf>
    <xf numFmtId="0" fontId="1" fillId="0" borderId="17" xfId="0" applyFont="1" applyBorder="1" applyAlignment="1" applyProtection="1">
      <alignment horizontal="center"/>
      <protection/>
    </xf>
    <xf numFmtId="0" fontId="1" fillId="0" borderId="66" xfId="0" applyFont="1" applyBorder="1" applyAlignment="1" applyProtection="1">
      <alignment horizontal="center"/>
      <protection/>
    </xf>
    <xf numFmtId="0" fontId="1" fillId="0" borderId="45" xfId="0" applyFont="1" applyBorder="1" applyAlignment="1" applyProtection="1">
      <alignment horizontal="center"/>
      <protection/>
    </xf>
    <xf numFmtId="0" fontId="1" fillId="0" borderId="61" xfId="0" applyFont="1" applyBorder="1" applyAlignment="1" applyProtection="1">
      <alignment horizontal="center"/>
      <protection/>
    </xf>
    <xf numFmtId="0" fontId="1" fillId="0" borderId="49" xfId="0" applyFont="1" applyBorder="1" applyAlignment="1" applyProtection="1">
      <alignment horizontal="center"/>
      <protection/>
    </xf>
    <xf numFmtId="0" fontId="1" fillId="0" borderId="37" xfId="0" applyFont="1" applyBorder="1" applyAlignment="1" applyProtection="1">
      <alignment horizontal="center"/>
      <protection/>
    </xf>
    <xf numFmtId="0" fontId="1" fillId="0" borderId="31" xfId="0" applyFont="1" applyBorder="1" applyProtection="1">
      <protection/>
    </xf>
    <xf numFmtId="0" fontId="1" fillId="0" borderId="32" xfId="0" applyFont="1" applyBorder="1" applyProtection="1">
      <protection/>
    </xf>
    <xf numFmtId="0" fontId="1" fillId="0" borderId="45" xfId="0" applyFont="1" applyBorder="1" applyProtection="1">
      <protection/>
    </xf>
    <xf numFmtId="0" fontId="1" fillId="0" borderId="29" xfId="0" applyFont="1" applyBorder="1" applyProtection="1">
      <protection/>
    </xf>
    <xf numFmtId="0" fontId="1" fillId="0" borderId="49" xfId="0" applyFont="1" applyBorder="1" applyProtection="1">
      <protection/>
    </xf>
    <xf numFmtId="0" fontId="1" fillId="0" borderId="52" xfId="0" applyFont="1" applyBorder="1" applyAlignment="1" applyProtection="1">
      <alignment horizontal="center" wrapText="1"/>
      <protection/>
    </xf>
    <xf numFmtId="0" fontId="1" fillId="0" borderId="58" xfId="0" applyFont="1" applyBorder="1" applyAlignment="1" applyProtection="1">
      <alignment horizontal="center" wrapText="1"/>
      <protection/>
    </xf>
    <xf numFmtId="0" fontId="1" fillId="2" borderId="22" xfId="0" applyFont="1" applyFill="1" applyBorder="1" applyAlignment="1" applyProtection="1">
      <alignment horizontal="center" vertical="center"/>
      <protection/>
    </xf>
    <xf numFmtId="0" fontId="1" fillId="2" borderId="23" xfId="0" applyFont="1" applyFill="1" applyBorder="1" applyAlignment="1" applyProtection="1">
      <alignment horizontal="center" vertical="center"/>
      <protection/>
    </xf>
    <xf numFmtId="0" fontId="1" fillId="2" borderId="24" xfId="0" applyFont="1" applyFill="1" applyBorder="1" applyAlignment="1" applyProtection="1">
      <alignment horizontal="center" vertical="center"/>
      <protection/>
    </xf>
    <xf numFmtId="0" fontId="1" fillId="2" borderId="30" xfId="0" applyFont="1" applyFill="1" applyBorder="1" applyAlignment="1" applyProtection="1">
      <alignment horizontal="center" vertical="center"/>
      <protection/>
    </xf>
    <xf numFmtId="0" fontId="1" fillId="2" borderId="42" xfId="0" applyFont="1" applyFill="1" applyBorder="1" applyAlignment="1" applyProtection="1">
      <alignment horizontal="center" vertical="center"/>
      <protection/>
    </xf>
    <xf numFmtId="1" fontId="0" fillId="2" borderId="24" xfId="0" applyNumberFormat="1" applyFont="1" applyFill="1" applyBorder="1" applyAlignment="1" applyProtection="1">
      <alignment horizontal="right"/>
      <protection/>
    </xf>
    <xf numFmtId="0" fontId="0" fillId="2" borderId="76" xfId="0" applyFont="1" applyFill="1" applyBorder="1" applyProtection="1">
      <protection/>
    </xf>
    <xf numFmtId="42" fontId="1" fillId="24" borderId="12" xfId="16" applyNumberFormat="1" applyFont="1" applyFill="1" applyBorder="1" applyAlignment="1" applyProtection="1">
      <alignment horizontal="right" vertical="center"/>
      <protection/>
    </xf>
    <xf numFmtId="42" fontId="1" fillId="24" borderId="34" xfId="16" applyNumberFormat="1" applyFont="1" applyFill="1" applyBorder="1" applyAlignment="1" applyProtection="1">
      <alignment horizontal="right" vertical="center"/>
      <protection/>
    </xf>
    <xf numFmtId="0" fontId="0" fillId="0" borderId="36" xfId="0" applyFont="1" applyBorder="1" applyAlignment="1" applyProtection="1">
      <alignment horizontal="center"/>
      <protection locked="0"/>
    </xf>
    <xf numFmtId="49" fontId="0" fillId="0" borderId="29" xfId="0" applyNumberFormat="1" applyFont="1" applyBorder="1" applyAlignment="1" applyProtection="1">
      <alignment horizontal="right"/>
      <protection locked="0"/>
    </xf>
    <xf numFmtId="49" fontId="0" fillId="0" borderId="11" xfId="0" applyNumberFormat="1" applyFont="1" applyBorder="1" applyAlignment="1" applyProtection="1">
      <alignment horizontal="right"/>
      <protection locked="0"/>
    </xf>
    <xf numFmtId="4" fontId="0" fillId="0" borderId="11" xfId="0" applyNumberFormat="1" applyFont="1" applyBorder="1" applyProtection="1">
      <protection locked="0"/>
    </xf>
    <xf numFmtId="4" fontId="0" fillId="0" borderId="0" xfId="0" applyNumberFormat="1" applyFont="1" applyProtection="1">
      <protection/>
    </xf>
    <xf numFmtId="174" fontId="0" fillId="0" borderId="21" xfId="16" applyNumberFormat="1" applyFont="1" applyBorder="1" applyProtection="1">
      <protection locked="0"/>
    </xf>
    <xf numFmtId="1" fontId="12" fillId="21" borderId="58" xfId="15" applyNumberFormat="1" applyFont="1" applyFill="1" applyBorder="1" applyAlignment="1" applyProtection="1">
      <alignment horizontal="center" vertical="center" wrapText="1"/>
      <protection/>
    </xf>
    <xf numFmtId="1" fontId="12" fillId="21" borderId="18" xfId="15" applyNumberFormat="1" applyFont="1" applyFill="1" applyBorder="1" applyAlignment="1" applyProtection="1">
      <alignment horizontal="right" vertical="center" wrapText="1"/>
      <protection/>
    </xf>
    <xf numFmtId="42" fontId="1" fillId="24" borderId="28" xfId="16" applyNumberFormat="1" applyFont="1" applyFill="1" applyBorder="1" applyAlignment="1" applyProtection="1">
      <alignment horizontal="right"/>
      <protection/>
    </xf>
    <xf numFmtId="42" fontId="1" fillId="24" borderId="27" xfId="16" applyNumberFormat="1" applyFont="1" applyFill="1" applyBorder="1" applyAlignment="1" applyProtection="1">
      <alignment horizontal="right"/>
      <protection/>
    </xf>
    <xf numFmtId="42" fontId="1" fillId="24" borderId="78" xfId="16" applyNumberFormat="1" applyFont="1" applyFill="1" applyBorder="1" applyAlignment="1" applyProtection="1">
      <alignment horizontal="right"/>
      <protection/>
    </xf>
    <xf numFmtId="42" fontId="1" fillId="24" borderId="71" xfId="16" applyNumberFormat="1" applyFont="1" applyFill="1" applyBorder="1" applyAlignment="1" applyProtection="1">
      <alignment horizontal="right"/>
      <protection/>
    </xf>
    <xf numFmtId="42" fontId="1" fillId="24" borderId="72" xfId="16" applyNumberFormat="1" applyFont="1" applyFill="1" applyBorder="1" applyAlignment="1" applyProtection="1">
      <alignment horizontal="right"/>
      <protection/>
    </xf>
    <xf numFmtId="42" fontId="1" fillId="24" borderId="34" xfId="16" applyNumberFormat="1" applyFont="1" applyFill="1" applyBorder="1" applyAlignment="1" applyProtection="1">
      <alignment horizontal="right"/>
      <protection/>
    </xf>
    <xf numFmtId="42" fontId="1" fillId="24" borderId="16" xfId="16" applyNumberFormat="1" applyFont="1" applyFill="1" applyBorder="1" applyAlignment="1" applyProtection="1">
      <alignment horizontal="right"/>
      <protection/>
    </xf>
    <xf numFmtId="42" fontId="1" fillId="24" borderId="46" xfId="16" applyNumberFormat="1" applyFont="1" applyFill="1" applyBorder="1" applyAlignment="1" applyProtection="1">
      <alignment horizontal="right"/>
      <protection/>
    </xf>
    <xf numFmtId="42" fontId="1" fillId="24" borderId="67" xfId="16" applyNumberFormat="1" applyFont="1" applyFill="1" applyBorder="1" applyAlignment="1" applyProtection="1">
      <alignment horizontal="right"/>
      <protection/>
    </xf>
    <xf numFmtId="1" fontId="1" fillId="21" borderId="11" xfId="0" applyNumberFormat="1" applyFont="1" applyFill="1" applyBorder="1" applyAlignment="1" applyProtection="1">
      <alignment horizontal="right"/>
      <protection/>
    </xf>
    <xf numFmtId="42" fontId="1" fillId="24" borderId="41" xfId="16" applyNumberFormat="1" applyFont="1" applyFill="1" applyBorder="1" applyAlignment="1" applyProtection="1">
      <alignment horizontal="right"/>
      <protection/>
    </xf>
    <xf numFmtId="1" fontId="1" fillId="21" borderId="62" xfId="15" applyNumberFormat="1" applyFont="1" applyFill="1" applyBorder="1" applyAlignment="1" applyProtection="1">
      <alignment horizontal="right"/>
      <protection/>
    </xf>
    <xf numFmtId="1" fontId="1" fillId="21" borderId="53" xfId="0" applyNumberFormat="1" applyFont="1" applyFill="1" applyBorder="1" applyAlignment="1" applyProtection="1">
      <alignment horizontal="center"/>
      <protection/>
    </xf>
    <xf numFmtId="1" fontId="1" fillId="21" borderId="58" xfId="0" applyNumberFormat="1" applyFont="1" applyFill="1" applyBorder="1" applyAlignment="1" applyProtection="1">
      <alignment horizontal="right"/>
      <protection/>
    </xf>
    <xf numFmtId="42" fontId="1" fillId="24" borderId="18" xfId="0" applyNumberFormat="1" applyFont="1" applyFill="1" applyBorder="1" applyAlignment="1" applyProtection="1">
      <alignment horizontal="right"/>
      <protection/>
    </xf>
    <xf numFmtId="1" fontId="1" fillId="21" borderId="16" xfId="16" applyNumberFormat="1" applyFont="1" applyFill="1" applyBorder="1" applyAlignment="1" applyProtection="1">
      <alignment horizontal="center"/>
      <protection/>
    </xf>
    <xf numFmtId="166" fontId="1" fillId="21" borderId="11" xfId="15" applyNumberFormat="1" applyFont="1" applyFill="1" applyBorder="1" applyAlignment="1" applyProtection="1">
      <alignment horizontal="right"/>
      <protection/>
    </xf>
    <xf numFmtId="42" fontId="1" fillId="24" borderId="16" xfId="15" applyNumberFormat="1" applyFont="1" applyFill="1" applyBorder="1" applyAlignment="1" applyProtection="1">
      <alignment horizontal="right"/>
      <protection/>
    </xf>
    <xf numFmtId="42" fontId="1" fillId="24" borderId="15" xfId="16" applyNumberFormat="1" applyFont="1" applyFill="1" applyBorder="1" applyAlignment="1" applyProtection="1">
      <alignment horizontal="right"/>
      <protection/>
    </xf>
    <xf numFmtId="1" fontId="1" fillId="21" borderId="11" xfId="15" applyNumberFormat="1" applyFont="1" applyFill="1" applyBorder="1" applyAlignment="1" applyProtection="1">
      <alignment horizontal="right"/>
      <protection/>
    </xf>
    <xf numFmtId="42" fontId="1" fillId="24" borderId="58" xfId="0" applyNumberFormat="1" applyFont="1" applyFill="1" applyBorder="1" applyAlignment="1" applyProtection="1">
      <alignment horizontal="right"/>
      <protection/>
    </xf>
    <xf numFmtId="42" fontId="1" fillId="24" borderId="62" xfId="16" applyNumberFormat="1" applyFont="1" applyFill="1" applyBorder="1" applyAlignment="1" applyProtection="1">
      <alignment horizontal="right" vertical="center"/>
      <protection/>
    </xf>
    <xf numFmtId="42" fontId="1" fillId="24" borderId="54" xfId="16" applyNumberFormat="1" applyFont="1" applyFill="1" applyBorder="1" applyAlignment="1" applyProtection="1">
      <alignment horizontal="right"/>
      <protection/>
    </xf>
    <xf numFmtId="42" fontId="1" fillId="0" borderId="58" xfId="16" applyNumberFormat="1" applyFont="1" applyFill="1" applyBorder="1" applyAlignment="1" applyProtection="1">
      <alignment horizontal="right"/>
      <protection locked="0"/>
    </xf>
    <xf numFmtId="0" fontId="0" fillId="0" borderId="11" xfId="0" applyFont="1" applyBorder="1" applyAlignment="1" applyProtection="1">
      <alignment horizontal="left" wrapText="1"/>
      <protection locked="0"/>
    </xf>
    <xf numFmtId="1" fontId="0" fillId="2" borderId="38" xfId="0" applyNumberFormat="1" applyFont="1" applyFill="1" applyBorder="1" applyAlignment="1" applyProtection="1">
      <alignment horizontal="right"/>
      <protection/>
    </xf>
    <xf numFmtId="0" fontId="0" fillId="2" borderId="35" xfId="0" applyFont="1" applyFill="1" applyBorder="1" applyProtection="1">
      <protection/>
    </xf>
    <xf numFmtId="42" fontId="0" fillId="2" borderId="79" xfId="16" applyNumberFormat="1" applyFont="1" applyFill="1" applyBorder="1" applyAlignment="1" applyProtection="1">
      <alignment horizontal="right"/>
      <protection locked="0"/>
    </xf>
    <xf numFmtId="0" fontId="2" fillId="0" borderId="0" xfId="0" applyFont="1" applyAlignment="1" applyProtection="1">
      <alignment wrapText="1"/>
      <protection/>
    </xf>
    <xf numFmtId="0" fontId="0" fillId="2" borderId="0" xfId="0" applyFont="1" applyFill="1" applyBorder="1" applyAlignment="1" applyProtection="1">
      <alignment vertical="center"/>
      <protection/>
    </xf>
    <xf numFmtId="0" fontId="0" fillId="2" borderId="0" xfId="0" applyFont="1" applyFill="1" applyAlignment="1" applyProtection="1">
      <alignment/>
      <protection/>
    </xf>
    <xf numFmtId="174" fontId="0" fillId="2" borderId="48" xfId="16" applyNumberFormat="1" applyFont="1" applyFill="1" applyBorder="1" applyProtection="1">
      <protection locked="0"/>
    </xf>
    <xf numFmtId="0" fontId="0" fillId="0" borderId="0" xfId="0" applyFont="1" applyBorder="1" applyAlignment="1" applyProtection="1">
      <alignment horizontal="left" vertical="top" wrapText="1"/>
      <protection/>
    </xf>
    <xf numFmtId="49" fontId="0" fillId="0" borderId="51" xfId="0" applyNumberFormat="1" applyFont="1" applyBorder="1" applyAlignment="1" applyProtection="1">
      <alignment horizontal="center"/>
      <protection locked="0"/>
    </xf>
    <xf numFmtId="44" fontId="0" fillId="24" borderId="70" xfId="16" applyNumberFormat="1" applyFont="1" applyFill="1" applyBorder="1" applyAlignment="1" applyProtection="1">
      <alignment horizontal="right"/>
      <protection/>
    </xf>
    <xf numFmtId="0" fontId="0" fillId="2" borderId="0" xfId="0" applyFont="1" applyFill="1" applyBorder="1" applyAlignment="1" applyProtection="1">
      <alignment horizontal="right"/>
      <protection/>
    </xf>
    <xf numFmtId="44" fontId="0" fillId="2" borderId="0" xfId="16" applyNumberFormat="1" applyFont="1" applyFill="1" applyBorder="1" applyAlignment="1" applyProtection="1">
      <alignment horizontal="right"/>
      <protection/>
    </xf>
    <xf numFmtId="49" fontId="0" fillId="2" borderId="0" xfId="0" applyNumberFormat="1" applyFont="1" applyFill="1" applyBorder="1" applyProtection="1">
      <protection/>
    </xf>
    <xf numFmtId="0" fontId="1" fillId="0" borderId="0" xfId="0" applyFont="1" applyFill="1" applyBorder="1" applyAlignment="1" applyProtection="1">
      <alignment horizontal="center"/>
      <protection/>
    </xf>
    <xf numFmtId="169" fontId="0" fillId="0" borderId="0" xfId="16" applyNumberFormat="1" applyFont="1" applyFill="1" applyBorder="1" applyAlignment="1" applyProtection="1">
      <alignment horizontal="right"/>
      <protection/>
    </xf>
    <xf numFmtId="44" fontId="1" fillId="0" borderId="0" xfId="16" applyNumberFormat="1" applyFont="1" applyFill="1" applyBorder="1" applyAlignment="1" applyProtection="1">
      <alignment horizontal="right"/>
      <protection/>
    </xf>
    <xf numFmtId="37" fontId="0" fillId="0" borderId="11" xfId="16" applyNumberFormat="1" applyFont="1" applyFill="1" applyBorder="1" applyAlignment="1" applyProtection="1">
      <alignment horizontal="right"/>
      <protection locked="0"/>
    </xf>
    <xf numFmtId="37" fontId="0" fillId="0" borderId="51" xfId="16" applyNumberFormat="1" applyFont="1" applyFill="1" applyBorder="1" applyAlignment="1" applyProtection="1">
      <alignment horizontal="right"/>
      <protection locked="0"/>
    </xf>
    <xf numFmtId="37" fontId="1" fillId="24" borderId="58" xfId="16" applyNumberFormat="1" applyFont="1" applyFill="1" applyBorder="1" applyAlignment="1" applyProtection="1">
      <alignment horizontal="right"/>
      <protection/>
    </xf>
    <xf numFmtId="0" fontId="17" fillId="0" borderId="0" xfId="0" applyFont="1" applyBorder="1" applyProtection="1">
      <protection/>
    </xf>
    <xf numFmtId="0" fontId="0" fillId="0" borderId="11" xfId="0" applyFont="1" applyBorder="1" applyAlignment="1" applyProtection="1">
      <alignment horizontal="left" vertical="top" wrapText="1"/>
      <protection/>
    </xf>
    <xf numFmtId="0" fontId="0" fillId="0" borderId="0" xfId="0" applyAlignment="1" applyProtection="1">
      <alignment horizontal="left" vertical="top" wrapText="1"/>
      <protection/>
    </xf>
    <xf numFmtId="49" fontId="0" fillId="2" borderId="0" xfId="0" applyNumberFormat="1" applyFont="1" applyFill="1" applyBorder="1" applyAlignment="1" applyProtection="1">
      <alignment horizontal="center"/>
      <protection/>
    </xf>
    <xf numFmtId="174" fontId="0" fillId="2" borderId="0" xfId="16" applyNumberFormat="1" applyFont="1" applyFill="1" applyBorder="1" applyAlignment="1" applyProtection="1">
      <alignment horizontal="right"/>
      <protection/>
    </xf>
    <xf numFmtId="3" fontId="0" fillId="2" borderId="0" xfId="16" applyNumberFormat="1" applyFont="1" applyFill="1" applyBorder="1" applyAlignment="1" applyProtection="1">
      <alignment horizontal="right"/>
      <protection/>
    </xf>
    <xf numFmtId="0" fontId="1" fillId="0" borderId="0" xfId="0" applyFont="1" applyAlignment="1" applyProtection="1">
      <alignment horizontal="center" vertical="center"/>
      <protection/>
    </xf>
    <xf numFmtId="0" fontId="0" fillId="0" borderId="16" xfId="0" applyFont="1" applyBorder="1" applyAlignment="1" applyProtection="1">
      <alignment horizontal="left" vertical="top" wrapText="1"/>
      <protection/>
    </xf>
    <xf numFmtId="0" fontId="1" fillId="0" borderId="11" xfId="0" applyFont="1" applyBorder="1" applyAlignment="1" applyProtection="1">
      <alignment vertical="center" wrapText="1"/>
      <protection/>
    </xf>
    <xf numFmtId="174" fontId="0" fillId="2" borderId="0" xfId="16" applyNumberFormat="1" applyFont="1" applyFill="1" applyBorder="1" applyProtection="1">
      <protection locked="0"/>
    </xf>
    <xf numFmtId="174" fontId="0" fillId="0" borderId="52" xfId="16" applyNumberFormat="1" applyFont="1" applyFill="1" applyBorder="1" applyProtection="1">
      <protection locked="0"/>
    </xf>
    <xf numFmtId="174" fontId="0" fillId="0" borderId="58" xfId="16" applyNumberFormat="1" applyFont="1" applyFill="1" applyBorder="1" applyProtection="1">
      <protection locked="0"/>
    </xf>
    <xf numFmtId="174" fontId="0" fillId="0" borderId="18" xfId="16" applyNumberFormat="1" applyFont="1" applyFill="1" applyBorder="1" applyProtection="1">
      <protection locked="0"/>
    </xf>
    <xf numFmtId="174" fontId="0" fillId="0" borderId="59" xfId="16" applyNumberFormat="1" applyFont="1" applyFill="1" applyBorder="1" applyProtection="1">
      <protection locked="0"/>
    </xf>
    <xf numFmtId="174" fontId="0" fillId="0" borderId="42" xfId="16" applyNumberFormat="1" applyFont="1" applyFill="1" applyBorder="1" applyProtection="1">
      <protection locked="0"/>
    </xf>
    <xf numFmtId="174" fontId="0" fillId="0" borderId="54" xfId="16" applyNumberFormat="1" applyFont="1" applyFill="1" applyBorder="1" applyProtection="1">
      <protection locked="0"/>
    </xf>
    <xf numFmtId="174" fontId="0" fillId="0" borderId="60" xfId="16" applyNumberFormat="1" applyFont="1" applyFill="1" applyBorder="1" applyProtection="1">
      <protection locked="0"/>
    </xf>
    <xf numFmtId="174" fontId="0" fillId="0" borderId="53" xfId="16" applyNumberFormat="1" applyFont="1" applyFill="1" applyBorder="1" applyProtection="1">
      <protection locked="0"/>
    </xf>
    <xf numFmtId="174" fontId="0" fillId="0" borderId="10" xfId="16" applyNumberFormat="1" applyFont="1" applyBorder="1" applyProtection="1">
      <protection locked="0"/>
    </xf>
    <xf numFmtId="49" fontId="0" fillId="24" borderId="29" xfId="0" applyNumberFormat="1" applyFont="1" applyFill="1" applyBorder="1" applyAlignment="1" applyProtection="1">
      <alignment horizontal="left"/>
      <protection/>
    </xf>
    <xf numFmtId="49" fontId="0" fillId="0" borderId="0" xfId="0" applyNumberFormat="1" applyFont="1" applyBorder="1" applyProtection="1">
      <protection locked="0"/>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vertical="center"/>
      <protection/>
    </xf>
    <xf numFmtId="44" fontId="1" fillId="0" borderId="0" xfId="16" applyNumberFormat="1" applyFont="1" applyFill="1" applyBorder="1" applyAlignment="1" applyProtection="1">
      <alignment vertical="center"/>
      <protection/>
    </xf>
    <xf numFmtId="44" fontId="1" fillId="0" borderId="0" xfId="16" applyNumberFormat="1" applyFont="1" applyFill="1" applyBorder="1" applyAlignment="1" applyProtection="1">
      <alignment horizontal="right" vertical="center"/>
      <protection/>
    </xf>
    <xf numFmtId="44" fontId="0" fillId="0" borderId="0" xfId="16" applyNumberFormat="1" applyFont="1" applyFill="1" applyBorder="1" applyAlignment="1" applyProtection="1">
      <alignment horizontal="right"/>
      <protection/>
    </xf>
    <xf numFmtId="49" fontId="1" fillId="0" borderId="0" xfId="0" applyNumberFormat="1" applyFont="1" applyFill="1" applyBorder="1" applyAlignment="1" applyProtection="1">
      <alignment horizontal="left" vertical="center" wrapText="1"/>
      <protection/>
    </xf>
    <xf numFmtId="42" fontId="1" fillId="0" borderId="0" xfId="16" applyNumberFormat="1" applyFont="1" applyFill="1" applyBorder="1" applyAlignment="1" applyProtection="1">
      <alignment horizontal="right" vertical="center"/>
      <protection/>
    </xf>
    <xf numFmtId="42" fontId="1" fillId="0" borderId="12" xfId="16" applyNumberFormat="1" applyFont="1" applyFill="1" applyBorder="1" applyAlignment="1" applyProtection="1">
      <alignment horizontal="right" vertical="center"/>
      <protection/>
    </xf>
    <xf numFmtId="49" fontId="1" fillId="0" borderId="18" xfId="0" applyNumberFormat="1" applyFont="1" applyFill="1" applyBorder="1" applyAlignment="1" applyProtection="1">
      <alignment horizontal="left" vertical="center" wrapText="1"/>
      <protection/>
    </xf>
    <xf numFmtId="49" fontId="0" fillId="0" borderId="18" xfId="0" applyNumberFormat="1" applyFont="1" applyFill="1" applyBorder="1" applyAlignment="1" applyProtection="1">
      <alignment horizontal="center" vertical="center"/>
      <protection/>
    </xf>
    <xf numFmtId="42" fontId="1" fillId="0" borderId="18" xfId="16" applyNumberFormat="1" applyFont="1" applyFill="1" applyBorder="1" applyAlignment="1" applyProtection="1">
      <alignment horizontal="right" vertical="center"/>
      <protection/>
    </xf>
    <xf numFmtId="1" fontId="12" fillId="0" borderId="18" xfId="15" applyNumberFormat="1" applyFont="1" applyFill="1" applyBorder="1" applyAlignment="1" applyProtection="1">
      <alignment horizontal="center" vertical="center" wrapText="1"/>
      <protection/>
    </xf>
    <xf numFmtId="1" fontId="12" fillId="0" borderId="18" xfId="15" applyNumberFormat="1" applyFont="1" applyFill="1" applyBorder="1" applyAlignment="1" applyProtection="1">
      <alignment horizontal="right" vertical="center" wrapText="1"/>
      <protection/>
    </xf>
    <xf numFmtId="0" fontId="0" fillId="2" borderId="0" xfId="0" applyFill="1" applyAlignment="1" applyProtection="1">
      <alignment horizontal="center"/>
      <protection/>
    </xf>
    <xf numFmtId="42" fontId="0" fillId="21" borderId="11" xfId="16" applyNumberFormat="1" applyFont="1" applyFill="1" applyBorder="1" applyAlignment="1" applyProtection="1">
      <alignment horizontal="right"/>
      <protection/>
    </xf>
    <xf numFmtId="174" fontId="0" fillId="0" borderId="42" xfId="16" applyNumberFormat="1" applyFont="1" applyBorder="1" applyProtection="1">
      <protection locked="0"/>
    </xf>
    <xf numFmtId="174" fontId="0" fillId="0" borderId="53" xfId="16" applyNumberFormat="1" applyFont="1" applyBorder="1" applyProtection="1">
      <protection locked="0"/>
    </xf>
    <xf numFmtId="174" fontId="0" fillId="0" borderId="58" xfId="16" applyNumberFormat="1" applyFont="1" applyBorder="1" applyProtection="1">
      <protection locked="0"/>
    </xf>
    <xf numFmtId="0" fontId="1" fillId="2" borderId="0" xfId="0" applyFont="1" applyFill="1" applyProtection="1">
      <protection/>
    </xf>
    <xf numFmtId="174" fontId="0" fillId="0" borderId="25" xfId="16" applyNumberFormat="1" applyFont="1" applyFill="1" applyBorder="1" applyProtection="1">
      <protection locked="0"/>
    </xf>
    <xf numFmtId="0" fontId="1" fillId="0" borderId="36" xfId="0" applyFont="1" applyBorder="1" applyProtection="1">
      <protection locked="0"/>
    </xf>
    <xf numFmtId="0" fontId="0" fillId="2" borderId="0" xfId="0" applyFont="1" applyFill="1" applyAlignment="1" applyProtection="1">
      <alignment horizontal="center"/>
      <protection/>
    </xf>
    <xf numFmtId="0" fontId="0" fillId="2" borderId="0" xfId="0" applyFont="1" applyFill="1" applyAlignment="1" applyProtection="1">
      <alignment/>
      <protection locked="0"/>
    </xf>
    <xf numFmtId="0" fontId="0" fillId="2" borderId="0" xfId="0" applyFont="1" applyFill="1" applyBorder="1" applyAlignment="1" applyProtection="1">
      <alignment vertical="center"/>
      <protection locked="0"/>
    </xf>
    <xf numFmtId="0" fontId="0" fillId="2" borderId="0" xfId="0" applyFont="1" applyFill="1" applyBorder="1" applyAlignment="1" applyProtection="1">
      <alignment horizontal="center" vertical="center"/>
      <protection/>
    </xf>
    <xf numFmtId="0" fontId="0" fillId="2" borderId="32" xfId="0" applyFont="1" applyFill="1" applyBorder="1" applyAlignment="1" applyProtection="1">
      <alignment horizontal="center" vertical="center" wrapText="1"/>
      <protection/>
    </xf>
    <xf numFmtId="0" fontId="0" fillId="2" borderId="0" xfId="0" applyFont="1" applyFill="1" applyBorder="1" applyAlignment="1" applyProtection="1">
      <alignment horizontal="center" vertical="center" wrapText="1"/>
      <protection/>
    </xf>
    <xf numFmtId="0" fontId="1"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xf>
    <xf numFmtId="0" fontId="1" fillId="2" borderId="32" xfId="0" applyFont="1" applyFill="1" applyBorder="1" applyAlignment="1" applyProtection="1">
      <alignment horizontal="center" vertical="center" wrapText="1"/>
      <protection/>
    </xf>
    <xf numFmtId="0" fontId="0" fillId="2" borderId="0" xfId="0" applyFont="1" applyFill="1" applyAlignment="1" applyProtection="1">
      <alignment horizontal="center" vertical="center"/>
      <protection/>
    </xf>
    <xf numFmtId="0" fontId="0" fillId="2" borderId="0" xfId="0" applyFont="1" applyFill="1" applyAlignment="1" applyProtection="1">
      <alignment vertical="center"/>
      <protection/>
    </xf>
    <xf numFmtId="0" fontId="0" fillId="2" borderId="32" xfId="0" applyFont="1" applyFill="1" applyBorder="1" applyAlignment="1" applyProtection="1">
      <alignment horizontal="center" vertical="top" wrapText="1"/>
      <protection/>
    </xf>
    <xf numFmtId="0" fontId="0" fillId="2" borderId="0" xfId="0" applyFont="1" applyFill="1" applyBorder="1" applyAlignment="1" applyProtection="1">
      <alignment horizontal="center" vertical="top" wrapText="1"/>
      <protection/>
    </xf>
    <xf numFmtId="0" fontId="0" fillId="2" borderId="0" xfId="0" applyFont="1" applyFill="1" applyAlignment="1" applyProtection="1">
      <alignment vertical="top"/>
      <protection/>
    </xf>
    <xf numFmtId="0" fontId="0" fillId="2" borderId="0" xfId="0" applyFill="1" applyBorder="1" applyAlignment="1" applyProtection="1">
      <alignment horizontal="center"/>
      <protection/>
    </xf>
    <xf numFmtId="174" fontId="0" fillId="2" borderId="0" xfId="0" applyNumberFormat="1" applyFont="1" applyFill="1" applyProtection="1">
      <protection/>
    </xf>
    <xf numFmtId="0" fontId="0" fillId="2" borderId="0" xfId="0" applyFont="1" applyFill="1" applyAlignment="1" applyProtection="1">
      <alignment horizontal="center"/>
      <protection locked="0"/>
    </xf>
    <xf numFmtId="174" fontId="0" fillId="2" borderId="0" xfId="16" applyNumberFormat="1" applyFont="1" applyFill="1" applyBorder="1" applyAlignment="1" applyProtection="1">
      <alignment vertical="center"/>
      <protection/>
    </xf>
    <xf numFmtId="174" fontId="1" fillId="2" borderId="0" xfId="16" applyNumberFormat="1" applyFont="1" applyFill="1" applyBorder="1" applyProtection="1">
      <protection locked="0"/>
    </xf>
    <xf numFmtId="164" fontId="0" fillId="2" borderId="0" xfId="0" applyNumberFormat="1" applyFont="1" applyFill="1" applyBorder="1" applyProtection="1">
      <protection/>
    </xf>
    <xf numFmtId="174" fontId="1" fillId="2" borderId="48" xfId="16" applyNumberFormat="1" applyFont="1" applyFill="1" applyBorder="1" applyProtection="1">
      <protection/>
    </xf>
    <xf numFmtId="174" fontId="1" fillId="2" borderId="0" xfId="16" applyNumberFormat="1" applyFont="1" applyFill="1" applyBorder="1" applyProtection="1">
      <protection/>
    </xf>
    <xf numFmtId="164" fontId="1" fillId="2" borderId="0" xfId="0" applyNumberFormat="1" applyFont="1" applyFill="1" applyBorder="1" applyProtection="1">
      <protection/>
    </xf>
    <xf numFmtId="169" fontId="0" fillId="2" borderId="0" xfId="18" applyNumberFormat="1" applyFont="1" applyFill="1" applyBorder="1" applyProtection="1">
      <protection locked="0"/>
    </xf>
    <xf numFmtId="0" fontId="0" fillId="2" borderId="0" xfId="0" applyFont="1" applyFill="1" applyBorder="1" applyAlignment="1" applyProtection="1">
      <alignment horizontal="center"/>
      <protection/>
    </xf>
    <xf numFmtId="44" fontId="0" fillId="2" borderId="48" xfId="16" applyNumberFormat="1" applyFont="1" applyFill="1" applyBorder="1" applyProtection="1">
      <protection/>
    </xf>
    <xf numFmtId="44" fontId="0" fillId="2" borderId="0" xfId="16" applyNumberFormat="1" applyFont="1" applyFill="1" applyBorder="1" applyProtection="1">
      <protection/>
    </xf>
    <xf numFmtId="174" fontId="1" fillId="2" borderId="0" xfId="0" applyNumberFormat="1" applyFont="1" applyFill="1" applyBorder="1" applyProtection="1">
      <protection/>
    </xf>
    <xf numFmtId="174" fontId="0" fillId="24" borderId="0" xfId="0" applyNumberFormat="1" applyFont="1" applyFill="1" applyProtection="1">
      <protection/>
    </xf>
    <xf numFmtId="0" fontId="0" fillId="2" borderId="0" xfId="0" applyNumberFormat="1" applyFont="1" applyFill="1" applyBorder="1" applyAlignment="1" applyProtection="1">
      <alignment horizontal="left"/>
      <protection/>
    </xf>
    <xf numFmtId="14" fontId="0" fillId="2" borderId="0" xfId="0" applyNumberFormat="1" applyFont="1" applyFill="1" applyBorder="1" applyAlignment="1" applyProtection="1">
      <alignment horizontal="left"/>
      <protection/>
    </xf>
    <xf numFmtId="0" fontId="0" fillId="0" borderId="0" xfId="0" applyFont="1" applyFill="1" applyBorder="1" applyAlignment="1" applyProtection="1">
      <alignment horizontal="right"/>
      <protection/>
    </xf>
    <xf numFmtId="0" fontId="0" fillId="0" borderId="24" xfId="0" applyFont="1" applyFill="1" applyBorder="1" applyAlignment="1" applyProtection="1">
      <alignment horizontal="right"/>
      <protection/>
    </xf>
    <xf numFmtId="10" fontId="0" fillId="0" borderId="11" xfId="16" applyNumberFormat="1" applyFont="1" applyBorder="1" applyAlignment="1" applyProtection="1">
      <alignment horizontal="right"/>
      <protection locked="0"/>
    </xf>
    <xf numFmtId="10" fontId="0" fillId="0" borderId="11" xfId="15" applyNumberFormat="1" applyFont="1" applyBorder="1" applyAlignment="1" applyProtection="1">
      <alignment horizontal="right"/>
      <protection locked="0"/>
    </xf>
    <xf numFmtId="10" fontId="0" fillId="21" borderId="11" xfId="0" applyNumberFormat="1" applyFont="1" applyFill="1" applyBorder="1" applyAlignment="1" applyProtection="1">
      <alignment horizontal="right"/>
      <protection/>
    </xf>
    <xf numFmtId="0" fontId="0" fillId="0" borderId="0" xfId="0" applyFont="1" applyAlignment="1" applyProtection="1">
      <alignment horizontal="left" wrapText="1"/>
      <protection/>
    </xf>
    <xf numFmtId="0" fontId="0" fillId="0" borderId="0" xfId="0" applyFont="1" applyAlignment="1" applyProtection="1">
      <alignment wrapText="1"/>
      <protection/>
    </xf>
    <xf numFmtId="0" fontId="3" fillId="0" borderId="0" xfId="0" applyFont="1" applyAlignment="1" applyProtection="1">
      <alignment horizontal="left" vertical="top" wrapText="1"/>
      <protection/>
    </xf>
    <xf numFmtId="0" fontId="0" fillId="21" borderId="66" xfId="0" applyFont="1" applyFill="1" applyBorder="1" applyProtection="1">
      <protection/>
    </xf>
    <xf numFmtId="0" fontId="0" fillId="21" borderId="61" xfId="0" applyFont="1" applyFill="1" applyBorder="1" applyProtection="1">
      <protection/>
    </xf>
    <xf numFmtId="0" fontId="1" fillId="21" borderId="61" xfId="0" applyFont="1" applyFill="1" applyBorder="1" applyProtection="1">
      <protection/>
    </xf>
    <xf numFmtId="0" fontId="0" fillId="0" borderId="0" xfId="0" applyBorder="1" applyAlignment="1" applyProtection="1">
      <alignment horizontal="left" vertical="top" wrapText="1"/>
      <protection locked="0"/>
    </xf>
    <xf numFmtId="44" fontId="0" fillId="24" borderId="11" xfId="16" applyNumberFormat="1" applyFont="1" applyFill="1" applyBorder="1" applyProtection="1">
      <protection/>
    </xf>
    <xf numFmtId="44" fontId="0" fillId="24" borderId="46" xfId="16" applyNumberFormat="1" applyFont="1" applyFill="1" applyBorder="1" applyProtection="1">
      <protection/>
    </xf>
    <xf numFmtId="174" fontId="0" fillId="2" borderId="32" xfId="16" applyNumberFormat="1" applyFont="1" applyFill="1" applyBorder="1" applyProtection="1">
      <protection locked="0"/>
    </xf>
    <xf numFmtId="174" fontId="0" fillId="2" borderId="32" xfId="16" applyNumberFormat="1" applyFont="1" applyFill="1" applyBorder="1" applyAlignment="1" applyProtection="1">
      <alignment vertical="center"/>
      <protection/>
    </xf>
    <xf numFmtId="169" fontId="0" fillId="2" borderId="32" xfId="18" applyNumberFormat="1" applyFont="1" applyFill="1" applyBorder="1" applyProtection="1">
      <protection locked="0"/>
    </xf>
    <xf numFmtId="0" fontId="0" fillId="2" borderId="32" xfId="0" applyFont="1" applyFill="1" applyBorder="1" applyAlignment="1" applyProtection="1">
      <alignment horizontal="center"/>
      <protection/>
    </xf>
    <xf numFmtId="44" fontId="0" fillId="2" borderId="32" xfId="16" applyNumberFormat="1" applyFont="1" applyFill="1" applyBorder="1" applyProtection="1">
      <protection/>
    </xf>
    <xf numFmtId="44" fontId="0" fillId="24" borderId="23" xfId="16" applyNumberFormat="1" applyFont="1" applyFill="1" applyBorder="1" applyProtection="1">
      <protection/>
    </xf>
    <xf numFmtId="1" fontId="0" fillId="21" borderId="28" xfId="0" applyNumberFormat="1" applyFont="1" applyFill="1" applyBorder="1" applyAlignment="1" applyProtection="1">
      <alignment horizontal="center"/>
      <protection/>
    </xf>
    <xf numFmtId="1" fontId="0" fillId="0" borderId="16" xfId="0" applyNumberFormat="1" applyFont="1" applyBorder="1" applyAlignment="1" applyProtection="1">
      <alignment horizontal="center"/>
      <protection locked="0"/>
    </xf>
    <xf numFmtId="1" fontId="0" fillId="21" borderId="16" xfId="0" applyNumberFormat="1" applyFont="1" applyFill="1" applyBorder="1" applyAlignment="1" applyProtection="1">
      <alignment horizontal="center"/>
      <protection/>
    </xf>
    <xf numFmtId="1" fontId="1" fillId="21" borderId="16" xfId="0" applyNumberFormat="1" applyFont="1" applyFill="1" applyBorder="1" applyAlignment="1" applyProtection="1">
      <alignment horizontal="center"/>
      <protection/>
    </xf>
    <xf numFmtId="10" fontId="0" fillId="0" borderId="29" xfId="15" applyNumberFormat="1" applyFont="1" applyBorder="1" applyAlignment="1" applyProtection="1">
      <alignment horizontal="right"/>
      <protection locked="0"/>
    </xf>
    <xf numFmtId="10" fontId="0" fillId="0" borderId="36" xfId="15" applyNumberFormat="1" applyFont="1" applyBorder="1" applyAlignment="1" applyProtection="1">
      <alignment horizontal="right"/>
      <protection locked="0"/>
    </xf>
    <xf numFmtId="10" fontId="0" fillId="0" borderId="35" xfId="15" applyNumberFormat="1" applyFont="1" applyBorder="1" applyAlignment="1" applyProtection="1">
      <alignment horizontal="right"/>
      <protection locked="0"/>
    </xf>
    <xf numFmtId="10" fontId="0" fillId="0" borderId="10" xfId="15" applyNumberFormat="1" applyFont="1" applyBorder="1" applyAlignment="1" applyProtection="1">
      <alignment horizontal="right"/>
      <protection locked="0"/>
    </xf>
    <xf numFmtId="0" fontId="0" fillId="0" borderId="80" xfId="0" applyFont="1" applyBorder="1" applyAlignment="1" applyProtection="1">
      <alignment/>
      <protection/>
    </xf>
    <xf numFmtId="0" fontId="0" fillId="0" borderId="17" xfId="0" applyBorder="1" applyAlignment="1">
      <alignment/>
    </xf>
    <xf numFmtId="1" fontId="1" fillId="21" borderId="28" xfId="0" applyNumberFormat="1" applyFont="1" applyFill="1" applyBorder="1" applyAlignment="1" applyProtection="1">
      <alignment horizontal="center"/>
      <protection/>
    </xf>
    <xf numFmtId="1" fontId="0" fillId="21" borderId="53" xfId="0" applyNumberFormat="1" applyFont="1" applyFill="1" applyBorder="1" applyAlignment="1" applyProtection="1">
      <alignment horizontal="center"/>
      <protection/>
    </xf>
    <xf numFmtId="0" fontId="1" fillId="0" borderId="62" xfId="0" applyFont="1" applyBorder="1" applyAlignment="1" applyProtection="1">
      <alignment horizontal="centerContinuous"/>
      <protection/>
    </xf>
    <xf numFmtId="9" fontId="1" fillId="0" borderId="62" xfId="15" applyFont="1" applyBorder="1" applyAlignment="1" applyProtection="1">
      <alignment horizontal="center"/>
      <protection/>
    </xf>
    <xf numFmtId="0" fontId="1" fillId="0" borderId="0" xfId="0" applyFont="1" applyAlignment="1" applyProtection="1">
      <alignment horizontal="center"/>
      <protection/>
    </xf>
    <xf numFmtId="49" fontId="1" fillId="0" borderId="0" xfId="0" applyNumberFormat="1" applyFont="1" applyBorder="1" applyAlignment="1" applyProtection="1">
      <alignment horizontal="centerContinuous" vertical="center" wrapText="1"/>
      <protection/>
    </xf>
    <xf numFmtId="165" fontId="1" fillId="0" borderId="0" xfId="0" applyNumberFormat="1" applyFont="1" applyBorder="1" applyAlignment="1" applyProtection="1">
      <alignment vertical="center"/>
      <protection/>
    </xf>
    <xf numFmtId="10" fontId="6" fillId="0" borderId="0" xfId="0" applyNumberFormat="1" applyFont="1" applyBorder="1" applyAlignment="1" applyProtection="1">
      <alignment vertical="center" wrapText="1"/>
      <protection/>
    </xf>
    <xf numFmtId="49" fontId="1" fillId="0" borderId="0" xfId="0" applyNumberFormat="1" applyFont="1" applyBorder="1" applyAlignment="1" applyProtection="1">
      <alignment horizontal="centerContinuous"/>
      <protection/>
    </xf>
    <xf numFmtId="0" fontId="42" fillId="0" borderId="0" xfId="0" applyFont="1" applyAlignment="1" applyProtection="1">
      <alignment horizontal="left" vertical="center"/>
      <protection/>
    </xf>
    <xf numFmtId="0" fontId="43" fillId="0" borderId="0" xfId="0" applyFont="1" applyAlignment="1" applyProtection="1">
      <alignment vertical="center"/>
      <protection/>
    </xf>
    <xf numFmtId="0" fontId="1" fillId="0" borderId="12" xfId="0" applyFont="1" applyBorder="1" applyAlignment="1" applyProtection="1">
      <alignment vertical="center"/>
      <protection/>
    </xf>
    <xf numFmtId="174" fontId="0" fillId="24" borderId="62" xfId="16" applyNumberFormat="1" applyFont="1" applyFill="1" applyBorder="1" applyAlignment="1" applyProtection="1">
      <alignment horizontal="right" vertical="center"/>
      <protection/>
    </xf>
    <xf numFmtId="174" fontId="0" fillId="24" borderId="63" xfId="16" applyNumberFormat="1" applyFont="1" applyFill="1" applyBorder="1" applyAlignment="1" applyProtection="1">
      <alignment horizontal="right" vertical="center"/>
      <protection/>
    </xf>
    <xf numFmtId="49" fontId="1" fillId="0" borderId="17" xfId="0" applyNumberFormat="1" applyFont="1" applyFill="1" applyBorder="1" applyAlignment="1" applyProtection="1">
      <alignment vertical="center"/>
      <protection/>
    </xf>
    <xf numFmtId="0" fontId="0" fillId="0" borderId="17" xfId="0" applyFont="1" applyFill="1" applyBorder="1" applyAlignment="1" applyProtection="1">
      <alignment vertical="center"/>
      <protection/>
    </xf>
    <xf numFmtId="174" fontId="0" fillId="0" borderId="17" xfId="16" applyNumberFormat="1" applyFont="1" applyFill="1" applyBorder="1" applyAlignment="1" applyProtection="1">
      <alignment vertical="center"/>
      <protection/>
    </xf>
    <xf numFmtId="174" fontId="0" fillId="0" borderId="17" xfId="16" applyNumberFormat="1" applyFont="1" applyFill="1" applyBorder="1" applyAlignment="1" applyProtection="1">
      <alignment horizontal="right" vertical="center"/>
      <protection/>
    </xf>
    <xf numFmtId="174" fontId="1" fillId="0" borderId="17" xfId="16" applyNumberFormat="1" applyFont="1" applyFill="1" applyBorder="1" applyAlignment="1" applyProtection="1">
      <alignment horizontal="right" vertical="center"/>
      <protection/>
    </xf>
    <xf numFmtId="49" fontId="1"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174" fontId="0" fillId="0" borderId="0" xfId="16" applyNumberFormat="1" applyFont="1" applyFill="1" applyBorder="1" applyAlignment="1" applyProtection="1">
      <alignment vertical="center"/>
      <protection/>
    </xf>
    <xf numFmtId="174" fontId="0" fillId="0" borderId="0" xfId="16" applyNumberFormat="1" applyFont="1" applyFill="1" applyBorder="1" applyAlignment="1" applyProtection="1">
      <alignment horizontal="right" vertical="center"/>
      <protection/>
    </xf>
    <xf numFmtId="0" fontId="1" fillId="0" borderId="12" xfId="0" applyFont="1" applyFill="1" applyBorder="1" applyAlignment="1" applyProtection="1">
      <alignment vertical="center"/>
      <protection/>
    </xf>
    <xf numFmtId="0" fontId="0" fillId="0" borderId="12" xfId="0" applyFont="1" applyFill="1" applyBorder="1" applyAlignment="1" applyProtection="1">
      <alignment vertical="center"/>
      <protection/>
    </xf>
    <xf numFmtId="174" fontId="0" fillId="0" borderId="12" xfId="16" applyNumberFormat="1" applyFont="1" applyFill="1" applyBorder="1" applyAlignment="1" applyProtection="1">
      <alignment vertical="center"/>
      <protection/>
    </xf>
    <xf numFmtId="174" fontId="0" fillId="0" borderId="12" xfId="16" applyNumberFormat="1" applyFont="1" applyFill="1" applyBorder="1" applyAlignment="1" applyProtection="1">
      <alignment horizontal="right" vertical="center"/>
      <protection/>
    </xf>
    <xf numFmtId="174" fontId="1" fillId="0" borderId="12" xfId="16" applyNumberFormat="1" applyFont="1" applyFill="1" applyBorder="1" applyAlignment="1" applyProtection="1">
      <alignment horizontal="right" vertical="center"/>
      <protection/>
    </xf>
    <xf numFmtId="0" fontId="0" fillId="0" borderId="17" xfId="0" applyFont="1" applyBorder="1" applyAlignment="1" applyProtection="1">
      <alignment vertical="center"/>
      <protection/>
    </xf>
    <xf numFmtId="0" fontId="0" fillId="0" borderId="29" xfId="0" applyFont="1" applyBorder="1" applyAlignment="1" applyProtection="1">
      <alignment vertical="center"/>
      <protection/>
    </xf>
    <xf numFmtId="0" fontId="0" fillId="0" borderId="36" xfId="0" applyFont="1" applyBorder="1" applyAlignment="1" applyProtection="1">
      <alignment vertical="center" wrapText="1"/>
      <protection/>
    </xf>
    <xf numFmtId="0" fontId="0" fillId="0" borderId="35" xfId="0" applyFont="1" applyBorder="1" applyAlignment="1" applyProtection="1">
      <alignment vertical="center" wrapText="1"/>
      <protection/>
    </xf>
    <xf numFmtId="0" fontId="0" fillId="0" borderId="76" xfId="0" applyFont="1" applyBorder="1" applyAlignment="1" applyProtection="1">
      <alignment vertical="center"/>
      <protection/>
    </xf>
    <xf numFmtId="0" fontId="0" fillId="0" borderId="76" xfId="0" applyFont="1" applyBorder="1" applyAlignment="1" applyProtection="1">
      <alignment vertical="center" wrapText="1"/>
      <protection/>
    </xf>
    <xf numFmtId="0" fontId="43" fillId="0" borderId="0" xfId="0" applyFont="1" applyProtection="1">
      <protection/>
    </xf>
    <xf numFmtId="0" fontId="43" fillId="0" borderId="0" xfId="0" applyFont="1" applyFill="1" applyAlignment="1" applyProtection="1">
      <alignment vertical="center"/>
      <protection/>
    </xf>
    <xf numFmtId="0" fontId="0" fillId="0" borderId="36" xfId="0" applyFont="1" applyFill="1" applyBorder="1" applyAlignment="1" applyProtection="1">
      <alignment vertical="center" wrapText="1"/>
      <protection/>
    </xf>
    <xf numFmtId="0" fontId="0" fillId="0" borderId="76" xfId="0" applyFont="1" applyFill="1" applyBorder="1" applyAlignment="1" applyProtection="1">
      <alignment vertical="center" wrapText="1"/>
      <protection/>
    </xf>
    <xf numFmtId="174" fontId="0" fillId="0" borderId="15" xfId="16" applyNumberFormat="1" applyFont="1" applyBorder="1" applyAlignment="1" applyProtection="1">
      <alignment horizontal="right" vertical="center"/>
      <protection locked="0"/>
    </xf>
    <xf numFmtId="49" fontId="6" fillId="0" borderId="11" xfId="0" applyNumberFormat="1" applyFont="1" applyFill="1" applyBorder="1" applyAlignment="1" applyProtection="1">
      <alignment horizontal="left" vertical="center" wrapText="1"/>
      <protection locked="0"/>
    </xf>
    <xf numFmtId="49" fontId="6" fillId="0" borderId="15" xfId="0" applyNumberFormat="1" applyFont="1" applyFill="1" applyBorder="1" applyAlignment="1" applyProtection="1">
      <alignment horizontal="left" vertical="center" wrapText="1"/>
      <protection locked="0"/>
    </xf>
    <xf numFmtId="49" fontId="6" fillId="0" borderId="10" xfId="0" applyNumberFormat="1" applyFont="1" applyFill="1" applyBorder="1" applyAlignment="1" applyProtection="1">
      <alignment horizontal="left" vertical="center" wrapText="1"/>
      <protection locked="0"/>
    </xf>
    <xf numFmtId="49" fontId="6" fillId="0" borderId="26" xfId="0" applyNumberFormat="1" applyFont="1" applyFill="1" applyBorder="1" applyAlignment="1" applyProtection="1">
      <alignment horizontal="left" vertical="center" wrapText="1"/>
      <protection locked="0"/>
    </xf>
    <xf numFmtId="49" fontId="6" fillId="0" borderId="10" xfId="0" applyNumberFormat="1" applyFont="1" applyBorder="1" applyAlignment="1" applyProtection="1">
      <alignment horizontal="left" vertical="center" wrapText="1"/>
      <protection locked="0"/>
    </xf>
    <xf numFmtId="49" fontId="6" fillId="0" borderId="10" xfId="16" applyNumberFormat="1" applyFont="1" applyBorder="1" applyAlignment="1" applyProtection="1">
      <alignment horizontal="left" vertical="center" wrapText="1"/>
      <protection locked="0"/>
    </xf>
    <xf numFmtId="49" fontId="6" fillId="0" borderId="26" xfId="16" applyNumberFormat="1" applyFont="1" applyBorder="1" applyAlignment="1" applyProtection="1">
      <alignment horizontal="left" vertical="center" wrapText="1"/>
      <protection locked="0"/>
    </xf>
    <xf numFmtId="49" fontId="6" fillId="0" borderId="11" xfId="0" applyNumberFormat="1" applyFont="1" applyBorder="1" applyAlignment="1" applyProtection="1">
      <alignment horizontal="left" vertical="center" wrapText="1"/>
      <protection locked="0"/>
    </xf>
    <xf numFmtId="49" fontId="6" fillId="0" borderId="15" xfId="0" applyNumberFormat="1" applyFont="1" applyBorder="1" applyAlignment="1" applyProtection="1">
      <alignment horizontal="left" vertical="center" wrapText="1"/>
      <protection locked="0"/>
    </xf>
    <xf numFmtId="42" fontId="0" fillId="0" borderId="77" xfId="0" applyNumberFormat="1" applyFont="1" applyBorder="1" applyAlignment="1" applyProtection="1">
      <alignment horizontal="right"/>
      <protection locked="0"/>
    </xf>
    <xf numFmtId="42" fontId="0" fillId="0" borderId="81" xfId="0" applyNumberFormat="1" applyFont="1" applyBorder="1" applyAlignment="1" applyProtection="1">
      <alignment horizontal="right"/>
      <protection locked="0"/>
    </xf>
    <xf numFmtId="42" fontId="0" fillId="0" borderId="74" xfId="0" applyNumberFormat="1" applyFont="1" applyBorder="1" applyAlignment="1" applyProtection="1">
      <alignment horizontal="right"/>
      <protection locked="0"/>
    </xf>
    <xf numFmtId="49" fontId="6" fillId="0" borderId="51" xfId="0" applyNumberFormat="1" applyFont="1" applyFill="1" applyBorder="1" applyAlignment="1" applyProtection="1">
      <alignment horizontal="left" vertical="center" wrapText="1"/>
      <protection locked="0"/>
    </xf>
    <xf numFmtId="49" fontId="6" fillId="0" borderId="79" xfId="0" applyNumberFormat="1" applyFont="1" applyFill="1" applyBorder="1" applyAlignment="1" applyProtection="1">
      <alignment horizontal="left" vertical="center" wrapText="1"/>
      <protection locked="0"/>
    </xf>
    <xf numFmtId="49" fontId="6" fillId="0" borderId="69" xfId="0" applyNumberFormat="1" applyFont="1" applyFill="1" applyBorder="1" applyAlignment="1" applyProtection="1">
      <alignment horizontal="left" vertical="center" wrapText="1"/>
      <protection locked="0"/>
    </xf>
    <xf numFmtId="49" fontId="6" fillId="0" borderId="73" xfId="0" applyNumberFormat="1" applyFont="1" applyFill="1" applyBorder="1" applyAlignment="1" applyProtection="1">
      <alignment horizontal="left" vertical="center" wrapText="1"/>
      <protection locked="0"/>
    </xf>
    <xf numFmtId="49" fontId="6" fillId="0" borderId="68" xfId="0" applyNumberFormat="1" applyFont="1" applyFill="1" applyBorder="1" applyAlignment="1" applyProtection="1">
      <alignment horizontal="left" vertical="center" wrapText="1"/>
      <protection locked="0"/>
    </xf>
    <xf numFmtId="49" fontId="6" fillId="0" borderId="13" xfId="0" applyNumberFormat="1" applyFont="1" applyFill="1" applyBorder="1" applyAlignment="1" applyProtection="1">
      <alignment horizontal="left" vertical="center" wrapText="1"/>
      <protection locked="0"/>
    </xf>
    <xf numFmtId="49" fontId="6" fillId="0" borderId="11" xfId="16" applyNumberFormat="1" applyFont="1" applyBorder="1" applyAlignment="1" applyProtection="1">
      <alignment horizontal="left" vertical="center" wrapText="1"/>
      <protection locked="0"/>
    </xf>
    <xf numFmtId="49" fontId="6" fillId="0" borderId="15" xfId="16" applyNumberFormat="1" applyFont="1" applyBorder="1" applyAlignment="1" applyProtection="1">
      <alignment horizontal="left" vertical="center" wrapText="1"/>
      <protection locked="0"/>
    </xf>
    <xf numFmtId="49" fontId="6" fillId="0" borderId="11" xfId="16" applyNumberFormat="1" applyFont="1" applyFill="1" applyBorder="1" applyAlignment="1" applyProtection="1">
      <alignment horizontal="left" vertical="center" wrapText="1"/>
      <protection locked="0"/>
    </xf>
    <xf numFmtId="174" fontId="0" fillId="0" borderId="11" xfId="0" applyNumberFormat="1" applyFont="1" applyBorder="1" applyAlignment="1" applyProtection="1">
      <alignment horizontal="right" vertical="center" wrapText="1"/>
      <protection locked="0"/>
    </xf>
    <xf numFmtId="174" fontId="0" fillId="0" borderId="15" xfId="16" applyNumberFormat="1" applyFont="1" applyBorder="1" applyAlignment="1" applyProtection="1">
      <alignment horizontal="right" vertical="center" wrapText="1"/>
      <protection locked="0"/>
    </xf>
    <xf numFmtId="49" fontId="0" fillId="0" borderId="22" xfId="0" applyNumberFormat="1" applyFont="1" applyBorder="1" applyAlignment="1" applyProtection="1">
      <alignment horizontal="right" vertical="center"/>
      <protection/>
    </xf>
    <xf numFmtId="49" fontId="0" fillId="0" borderId="23" xfId="0" applyNumberFormat="1" applyFont="1" applyBorder="1" applyAlignment="1" applyProtection="1">
      <alignment horizontal="right" vertical="center"/>
      <protection/>
    </xf>
    <xf numFmtId="49" fontId="1" fillId="0" borderId="40" xfId="0" applyNumberFormat="1" applyFont="1" applyBorder="1" applyAlignment="1" applyProtection="1">
      <alignment horizontal="right" vertical="center"/>
      <protection/>
    </xf>
    <xf numFmtId="49" fontId="0" fillId="0" borderId="30" xfId="0" applyNumberFormat="1" applyFont="1" applyBorder="1" applyAlignment="1" applyProtection="1">
      <alignment horizontal="right" vertical="center"/>
      <protection/>
    </xf>
    <xf numFmtId="49" fontId="0" fillId="0" borderId="40" xfId="0" applyNumberFormat="1" applyFont="1" applyBorder="1" applyAlignment="1" applyProtection="1">
      <alignment horizontal="right" vertical="center"/>
      <protection/>
    </xf>
    <xf numFmtId="49" fontId="0" fillId="0" borderId="21" xfId="0" applyNumberFormat="1" applyFont="1" applyBorder="1" applyAlignment="1" applyProtection="1">
      <alignment horizontal="right" vertical="center"/>
      <protection/>
    </xf>
    <xf numFmtId="0" fontId="0" fillId="0" borderId="21" xfId="0" applyFont="1" applyBorder="1" applyAlignment="1" applyProtection="1">
      <alignment horizontal="right" vertical="center"/>
      <protection/>
    </xf>
    <xf numFmtId="0" fontId="0" fillId="0" borderId="44" xfId="0" applyFont="1" applyBorder="1" applyAlignment="1" applyProtection="1">
      <alignment horizontal="right" vertical="center"/>
      <protection/>
    </xf>
    <xf numFmtId="0" fontId="0" fillId="0" borderId="23" xfId="0" applyFont="1" applyBorder="1" applyAlignment="1" applyProtection="1">
      <alignment horizontal="right" vertical="center"/>
      <protection/>
    </xf>
    <xf numFmtId="0" fontId="0" fillId="0" borderId="38" xfId="0" applyFont="1" applyBorder="1" applyAlignment="1" applyProtection="1">
      <alignment horizontal="right" vertical="center"/>
      <protection/>
    </xf>
    <xf numFmtId="0" fontId="0" fillId="0" borderId="24" xfId="0" applyFont="1" applyBorder="1" applyAlignment="1" applyProtection="1">
      <alignment horizontal="right" vertical="center"/>
      <protection/>
    </xf>
    <xf numFmtId="1" fontId="0" fillId="2" borderId="0" xfId="0" applyNumberFormat="1" applyFont="1" applyFill="1" applyAlignment="1" applyProtection="1">
      <alignment horizontal="left"/>
      <protection/>
    </xf>
    <xf numFmtId="174" fontId="0" fillId="0" borderId="68" xfId="16" applyNumberFormat="1" applyFont="1" applyBorder="1" applyAlignment="1" applyProtection="1">
      <alignment horizontal="right" vertical="center"/>
      <protection locked="0"/>
    </xf>
    <xf numFmtId="174" fontId="0" fillId="0" borderId="13" xfId="16" applyNumberFormat="1" applyFont="1" applyBorder="1" applyAlignment="1" applyProtection="1">
      <alignment horizontal="right" vertical="center"/>
      <protection locked="0"/>
    </xf>
    <xf numFmtId="174" fontId="0" fillId="0" borderId="11" xfId="16" applyNumberFormat="1" applyFont="1" applyBorder="1" applyAlignment="1" applyProtection="1">
      <alignment horizontal="right" vertical="center"/>
      <protection locked="0"/>
    </xf>
    <xf numFmtId="49" fontId="0" fillId="0" borderId="0" xfId="0" applyNumberFormat="1" applyFont="1" applyFill="1" applyBorder="1" applyAlignment="1" applyProtection="1">
      <alignment vertical="center"/>
      <protection/>
    </xf>
    <xf numFmtId="49" fontId="0" fillId="0" borderId="30" xfId="0" applyNumberFormat="1" applyFont="1" applyBorder="1" applyAlignment="1" applyProtection="1">
      <alignment horizontal="right" vertical="center" wrapText="1"/>
      <protection/>
    </xf>
    <xf numFmtId="0" fontId="0" fillId="0" borderId="29" xfId="0" applyFont="1" applyBorder="1" applyAlignment="1" applyProtection="1">
      <alignment vertical="center" wrapText="1"/>
      <protection/>
    </xf>
    <xf numFmtId="0" fontId="0" fillId="0" borderId="0" xfId="0" applyFont="1" applyAlignment="1" applyProtection="1">
      <alignment vertical="center" wrapText="1"/>
      <protection/>
    </xf>
    <xf numFmtId="0" fontId="43" fillId="0" borderId="0" xfId="0" applyFont="1" applyAlignment="1" applyProtection="1">
      <alignment vertical="center" wrapText="1"/>
      <protection/>
    </xf>
    <xf numFmtId="0" fontId="6" fillId="26" borderId="16" xfId="0" applyFont="1" applyFill="1" applyBorder="1" applyAlignment="1" applyProtection="1">
      <alignment horizontal="left" vertical="center" wrapText="1"/>
      <protection/>
    </xf>
    <xf numFmtId="0" fontId="6" fillId="26" borderId="36" xfId="0" applyFont="1" applyFill="1" applyBorder="1" applyAlignment="1" applyProtection="1">
      <alignment horizontal="left" vertical="center" wrapText="1"/>
      <protection/>
    </xf>
    <xf numFmtId="174" fontId="6" fillId="26" borderId="36" xfId="16" applyNumberFormat="1" applyFont="1" applyFill="1" applyBorder="1" applyAlignment="1" applyProtection="1">
      <alignment horizontal="left" vertical="center" wrapText="1"/>
      <protection/>
    </xf>
    <xf numFmtId="42" fontId="6" fillId="26" borderId="36" xfId="16" applyNumberFormat="1" applyFont="1" applyFill="1" applyBorder="1" applyAlignment="1" applyProtection="1">
      <alignment horizontal="left" vertical="center" wrapText="1"/>
      <protection/>
    </xf>
    <xf numFmtId="42" fontId="6" fillId="26" borderId="67" xfId="16" applyNumberFormat="1" applyFont="1" applyFill="1" applyBorder="1" applyAlignment="1" applyProtection="1">
      <alignment horizontal="left" vertical="center" wrapText="1"/>
      <protection/>
    </xf>
    <xf numFmtId="0" fontId="0" fillId="0" borderId="38" xfId="0" applyNumberFormat="1" applyFont="1" applyBorder="1" applyAlignment="1" applyProtection="1">
      <alignment horizontal="right"/>
      <protection/>
    </xf>
    <xf numFmtId="172" fontId="0" fillId="0" borderId="57" xfId="0" applyNumberFormat="1" applyFont="1" applyBorder="1" applyAlignment="1" applyProtection="1">
      <alignment horizontal="center"/>
      <protection locked="0"/>
    </xf>
    <xf numFmtId="42" fontId="0" fillId="0" borderId="57" xfId="16" applyNumberFormat="1" applyFont="1" applyBorder="1" applyAlignment="1" applyProtection="1">
      <alignment horizontal="right"/>
      <protection locked="0"/>
    </xf>
    <xf numFmtId="42" fontId="0" fillId="0" borderId="79" xfId="16" applyNumberFormat="1" applyFont="1" applyBorder="1" applyAlignment="1" applyProtection="1">
      <alignment horizontal="right"/>
      <protection locked="0"/>
    </xf>
    <xf numFmtId="49" fontId="0" fillId="0" borderId="29" xfId="0" applyNumberFormat="1" applyFont="1" applyBorder="1" applyAlignment="1" applyProtection="1">
      <alignment horizontal="center"/>
      <protection/>
    </xf>
    <xf numFmtId="42" fontId="0" fillId="0" borderId="29" xfId="16" applyNumberFormat="1" applyFont="1" applyBorder="1" applyAlignment="1" applyProtection="1">
      <alignment horizontal="right"/>
      <protection/>
    </xf>
    <xf numFmtId="1" fontId="0" fillId="0" borderId="29" xfId="15" applyNumberFormat="1" applyFont="1" applyBorder="1" applyAlignment="1" applyProtection="1">
      <alignment horizontal="center"/>
      <protection/>
    </xf>
    <xf numFmtId="1" fontId="0" fillId="0" borderId="29" xfId="15" applyNumberFormat="1" applyFont="1" applyBorder="1" applyAlignment="1" applyProtection="1">
      <alignment horizontal="right"/>
      <protection/>
    </xf>
    <xf numFmtId="42" fontId="0" fillId="0" borderId="29" xfId="15" applyNumberFormat="1" applyFont="1" applyBorder="1" applyAlignment="1" applyProtection="1">
      <alignment horizontal="right"/>
      <protection/>
    </xf>
    <xf numFmtId="42" fontId="0" fillId="0" borderId="37" xfId="16" applyNumberFormat="1" applyFont="1" applyBorder="1" applyAlignment="1" applyProtection="1">
      <alignment horizontal="right"/>
      <protection/>
    </xf>
    <xf numFmtId="49" fontId="0" fillId="21" borderId="11" xfId="0" applyNumberFormat="1" applyFont="1" applyFill="1" applyBorder="1" applyAlignment="1" applyProtection="1">
      <alignment horizontal="center" vertical="center"/>
      <protection/>
    </xf>
    <xf numFmtId="42" fontId="1" fillId="24" borderId="11" xfId="16" applyNumberFormat="1" applyFont="1" applyFill="1" applyBorder="1" applyAlignment="1" applyProtection="1">
      <alignment horizontal="right" vertical="center"/>
      <protection/>
    </xf>
    <xf numFmtId="1" fontId="6" fillId="21" borderId="11" xfId="15" applyNumberFormat="1" applyFont="1" applyFill="1" applyBorder="1" applyAlignment="1" applyProtection="1">
      <alignment horizontal="center" vertical="center" wrapText="1"/>
      <protection/>
    </xf>
    <xf numFmtId="49" fontId="1" fillId="0" borderId="16" xfId="0" applyNumberFormat="1" applyFont="1" applyBorder="1" applyAlignment="1" applyProtection="1">
      <alignment horizontal="left" vertical="center" wrapText="1"/>
      <protection/>
    </xf>
    <xf numFmtId="49" fontId="0" fillId="0" borderId="36" xfId="0" applyNumberFormat="1" applyFont="1" applyBorder="1" applyAlignment="1" applyProtection="1">
      <alignment horizontal="centerContinuous" vertical="center" wrapText="1"/>
      <protection/>
    </xf>
    <xf numFmtId="0" fontId="6" fillId="0" borderId="36" xfId="0" applyFont="1" applyBorder="1" applyAlignment="1" applyProtection="1">
      <alignment horizontal="right" vertical="center" wrapText="1"/>
      <protection/>
    </xf>
    <xf numFmtId="1" fontId="6" fillId="21" borderId="36" xfId="15" applyNumberFormat="1" applyFont="1" applyFill="1" applyBorder="1" applyAlignment="1" applyProtection="1">
      <alignment horizontal="right" vertical="center" wrapText="1"/>
      <protection/>
    </xf>
    <xf numFmtId="0" fontId="1" fillId="0" borderId="23" xfId="0" applyNumberFormat="1" applyFont="1" applyBorder="1" applyAlignment="1" applyProtection="1">
      <alignment horizontal="right" vertical="center"/>
      <protection/>
    </xf>
    <xf numFmtId="42" fontId="1" fillId="24" borderId="15" xfId="16" applyNumberFormat="1" applyFont="1" applyFill="1" applyBorder="1" applyAlignment="1" applyProtection="1">
      <alignment horizontal="right" vertical="center"/>
      <protection/>
    </xf>
    <xf numFmtId="0" fontId="1" fillId="0" borderId="82" xfId="0" applyNumberFormat="1" applyFont="1" applyBorder="1" applyAlignment="1" applyProtection="1">
      <alignment horizontal="right" vertical="center"/>
      <protection/>
    </xf>
    <xf numFmtId="49" fontId="1" fillId="0" borderId="28" xfId="0" applyNumberFormat="1" applyFont="1" applyBorder="1" applyAlignment="1" applyProtection="1">
      <alignment horizontal="left" vertical="center" wrapText="1"/>
      <protection/>
    </xf>
    <xf numFmtId="49" fontId="0" fillId="0" borderId="76" xfId="0" applyNumberFormat="1" applyFont="1" applyBorder="1" applyAlignment="1" applyProtection="1">
      <alignment horizontal="centerContinuous" vertical="center" wrapText="1"/>
      <protection/>
    </xf>
    <xf numFmtId="0" fontId="6" fillId="0" borderId="71" xfId="0" applyFont="1" applyBorder="1" applyAlignment="1" applyProtection="1">
      <alignment horizontal="right" vertical="center" wrapText="1"/>
      <protection/>
    </xf>
    <xf numFmtId="49" fontId="0" fillId="21" borderId="76" xfId="0" applyNumberFormat="1" applyFont="1" applyFill="1" applyBorder="1" applyAlignment="1" applyProtection="1">
      <alignment horizontal="center" vertical="center"/>
      <protection/>
    </xf>
    <xf numFmtId="42" fontId="1" fillId="24" borderId="28" xfId="16" applyNumberFormat="1" applyFont="1" applyFill="1" applyBorder="1" applyAlignment="1" applyProtection="1">
      <alignment horizontal="right" vertical="center"/>
      <protection/>
    </xf>
    <xf numFmtId="42" fontId="1" fillId="24" borderId="69" xfId="16" applyNumberFormat="1" applyFont="1" applyFill="1" applyBorder="1" applyAlignment="1" applyProtection="1">
      <alignment horizontal="right" vertical="center"/>
      <protection/>
    </xf>
    <xf numFmtId="1" fontId="6" fillId="21" borderId="69" xfId="15" applyNumberFormat="1" applyFont="1" applyFill="1" applyBorder="1" applyAlignment="1" applyProtection="1">
      <alignment horizontal="center" vertical="center" wrapText="1"/>
      <protection/>
    </xf>
    <xf numFmtId="1" fontId="6" fillId="21" borderId="76" xfId="15" applyNumberFormat="1" applyFont="1" applyFill="1" applyBorder="1" applyAlignment="1" applyProtection="1">
      <alignment horizontal="right" vertical="center" wrapText="1"/>
      <protection/>
    </xf>
    <xf numFmtId="42" fontId="1" fillId="24" borderId="72" xfId="16" applyNumberFormat="1" applyFont="1" applyFill="1" applyBorder="1" applyAlignment="1" applyProtection="1">
      <alignment horizontal="right" vertical="center"/>
      <protection/>
    </xf>
    <xf numFmtId="1" fontId="0" fillId="0" borderId="57" xfId="16" applyNumberFormat="1" applyFont="1" applyBorder="1" applyAlignment="1" applyProtection="1">
      <alignment horizontal="center"/>
      <protection locked="0"/>
    </xf>
    <xf numFmtId="10" fontId="0" fillId="0" borderId="51" xfId="15" applyNumberFormat="1" applyFont="1" applyBorder="1" applyAlignment="1" applyProtection="1">
      <alignment horizontal="right"/>
      <protection locked="0"/>
    </xf>
    <xf numFmtId="42" fontId="0" fillId="0" borderId="57" xfId="15" applyNumberFormat="1" applyFont="1" applyBorder="1" applyAlignment="1" applyProtection="1">
      <alignment horizontal="right"/>
      <protection locked="0"/>
    </xf>
    <xf numFmtId="1" fontId="0" fillId="0" borderId="29" xfId="16" applyNumberFormat="1" applyFont="1" applyBorder="1" applyAlignment="1" applyProtection="1">
      <alignment horizontal="center"/>
      <protection/>
    </xf>
    <xf numFmtId="42" fontId="1" fillId="24" borderId="36" xfId="0" applyNumberFormat="1" applyFont="1" applyFill="1" applyBorder="1" applyAlignment="1" applyProtection="1">
      <alignment horizontal="right"/>
      <protection/>
    </xf>
    <xf numFmtId="1" fontId="1" fillId="21" borderId="69" xfId="0" applyNumberFormat="1" applyFont="1" applyFill="1" applyBorder="1" applyAlignment="1" applyProtection="1">
      <alignment horizontal="right"/>
      <protection/>
    </xf>
    <xf numFmtId="42" fontId="1" fillId="24" borderId="76" xfId="0" applyNumberFormat="1" applyFont="1" applyFill="1" applyBorder="1" applyAlignment="1" applyProtection="1">
      <alignment horizontal="right"/>
      <protection/>
    </xf>
    <xf numFmtId="42" fontId="1" fillId="24" borderId="73" xfId="16" applyNumberFormat="1" applyFont="1" applyFill="1" applyBorder="1" applyAlignment="1" applyProtection="1">
      <alignment horizontal="right"/>
      <protection/>
    </xf>
    <xf numFmtId="44" fontId="0" fillId="27" borderId="33" xfId="16" applyNumberFormat="1" applyFont="1" applyFill="1" applyBorder="1" applyProtection="1">
      <protection/>
    </xf>
    <xf numFmtId="44" fontId="0" fillId="27" borderId="41" xfId="16" applyNumberFormat="1" applyFont="1" applyFill="1" applyBorder="1" applyProtection="1">
      <protection/>
    </xf>
    <xf numFmtId="44" fontId="0" fillId="27" borderId="62" xfId="16" applyNumberFormat="1" applyFont="1" applyFill="1" applyBorder="1" applyProtection="1">
      <protection/>
    </xf>
    <xf numFmtId="44" fontId="0" fillId="27" borderId="34" xfId="16" applyNumberFormat="1" applyFont="1" applyFill="1" applyBorder="1" applyProtection="1">
      <protection/>
    </xf>
    <xf numFmtId="1" fontId="12" fillId="21" borderId="18" xfId="15" applyNumberFormat="1" applyFont="1" applyFill="1" applyBorder="1" applyAlignment="1" applyProtection="1">
      <alignment horizontal="center" vertical="center" wrapText="1"/>
      <protection/>
    </xf>
    <xf numFmtId="1" fontId="12" fillId="21" borderId="53" xfId="15" applyNumberFormat="1" applyFont="1" applyFill="1" applyBorder="1" applyAlignment="1" applyProtection="1">
      <alignment horizontal="right" vertical="center" wrapText="1"/>
      <protection/>
    </xf>
    <xf numFmtId="174" fontId="1" fillId="27" borderId="42" xfId="0" applyNumberFormat="1" applyFont="1" applyFill="1" applyBorder="1" applyProtection="1">
      <protection/>
    </xf>
    <xf numFmtId="174" fontId="1" fillId="27" borderId="18" xfId="0" applyNumberFormat="1" applyFont="1" applyFill="1" applyBorder="1" applyProtection="1">
      <protection/>
    </xf>
    <xf numFmtId="174" fontId="1" fillId="27" borderId="58" xfId="0" applyNumberFormat="1" applyFont="1" applyFill="1" applyBorder="1" applyProtection="1">
      <protection/>
    </xf>
    <xf numFmtId="174" fontId="1" fillId="27" borderId="53" xfId="0" applyNumberFormat="1" applyFont="1" applyFill="1" applyBorder="1" applyProtection="1">
      <protection/>
    </xf>
    <xf numFmtId="174" fontId="1" fillId="27" borderId="54" xfId="0" applyNumberFormat="1" applyFont="1" applyFill="1" applyBorder="1" applyProtection="1">
      <protection/>
    </xf>
    <xf numFmtId="174" fontId="1" fillId="27" borderId="60" xfId="0" applyNumberFormat="1" applyFont="1" applyFill="1" applyBorder="1" applyProtection="1">
      <protection/>
    </xf>
    <xf numFmtId="174" fontId="1" fillId="27" borderId="52" xfId="0" applyNumberFormat="1" applyFont="1" applyFill="1" applyBorder="1" applyProtection="1">
      <protection/>
    </xf>
    <xf numFmtId="174" fontId="1" fillId="27" borderId="59" xfId="0" applyNumberFormat="1" applyFont="1" applyFill="1" applyBorder="1" applyProtection="1">
      <protection/>
    </xf>
    <xf numFmtId="174" fontId="0" fillId="27" borderId="23" xfId="16" applyNumberFormat="1" applyFont="1" applyFill="1" applyBorder="1" applyProtection="1">
      <protection/>
    </xf>
    <xf numFmtId="174" fontId="0" fillId="27" borderId="16" xfId="16" applyNumberFormat="1" applyFont="1" applyFill="1" applyBorder="1" applyProtection="1">
      <protection/>
    </xf>
    <xf numFmtId="174" fontId="0" fillId="27" borderId="68" xfId="16" applyNumberFormat="1" applyFont="1" applyFill="1" applyBorder="1" applyProtection="1">
      <protection/>
    </xf>
    <xf numFmtId="174" fontId="0" fillId="27" borderId="64" xfId="16" applyNumberFormat="1" applyFont="1" applyFill="1" applyBorder="1" applyProtection="1">
      <protection/>
    </xf>
    <xf numFmtId="174" fontId="0" fillId="27" borderId="19" xfId="16" applyNumberFormat="1" applyFont="1" applyFill="1" applyBorder="1" applyProtection="1">
      <protection/>
    </xf>
    <xf numFmtId="174" fontId="0" fillId="27" borderId="13" xfId="16" applyNumberFormat="1" applyFont="1" applyFill="1" applyBorder="1" applyProtection="1">
      <protection/>
    </xf>
    <xf numFmtId="174" fontId="0" fillId="27" borderId="20" xfId="16" applyNumberFormat="1" applyFont="1" applyFill="1" applyBorder="1" applyProtection="1">
      <protection/>
    </xf>
    <xf numFmtId="174" fontId="0" fillId="27" borderId="22" xfId="16" applyNumberFormat="1" applyFont="1" applyFill="1" applyBorder="1" applyProtection="1">
      <protection/>
    </xf>
    <xf numFmtId="174" fontId="0" fillId="27" borderId="50" xfId="16" applyNumberFormat="1" applyFont="1" applyFill="1" applyBorder="1" applyProtection="1">
      <protection/>
    </xf>
    <xf numFmtId="174" fontId="0" fillId="27" borderId="14" xfId="16" applyNumberFormat="1" applyFont="1" applyFill="1" applyBorder="1" applyProtection="1">
      <protection/>
    </xf>
    <xf numFmtId="174" fontId="0" fillId="0" borderId="23" xfId="16" applyNumberFormat="1" applyFont="1" applyFill="1" applyBorder="1" applyProtection="1">
      <protection locked="0"/>
    </xf>
    <xf numFmtId="174" fontId="0" fillId="0" borderId="0" xfId="0" applyNumberFormat="1" applyFont="1" applyFill="1" applyProtection="1">
      <protection/>
    </xf>
    <xf numFmtId="0" fontId="0" fillId="0" borderId="0" xfId="0" applyFill="1" applyBorder="1" applyAlignment="1" applyProtection="1">
      <alignment horizontal="center"/>
      <protection/>
    </xf>
    <xf numFmtId="0" fontId="0" fillId="0" borderId="0" xfId="0" applyFill="1" applyAlignment="1" applyProtection="1">
      <alignment horizontal="center"/>
      <protection/>
    </xf>
    <xf numFmtId="174" fontId="0" fillId="24" borderId="11" xfId="16" applyNumberFormat="1" applyFont="1" applyFill="1" applyBorder="1" applyAlignment="1" applyProtection="1">
      <alignment horizontal="right" vertical="center"/>
      <protection/>
    </xf>
    <xf numFmtId="174" fontId="0" fillId="24" borderId="15" xfId="16" applyNumberFormat="1" applyFont="1" applyFill="1" applyBorder="1" applyAlignment="1" applyProtection="1">
      <alignment horizontal="right" vertical="center"/>
      <protection/>
    </xf>
    <xf numFmtId="0" fontId="0" fillId="0" borderId="0" xfId="0" applyFont="1" applyBorder="1" applyAlignment="1" applyProtection="1">
      <alignment horizontal="left" wrapText="1"/>
      <protection/>
    </xf>
    <xf numFmtId="0" fontId="0" fillId="0" borderId="0" xfId="0" applyBorder="1" applyAlignment="1" applyProtection="1">
      <alignment horizontal="left" vertical="top" wrapText="1"/>
      <protection/>
    </xf>
    <xf numFmtId="0" fontId="1" fillId="0" borderId="11" xfId="0" applyFont="1" applyBorder="1" applyAlignment="1" applyProtection="1">
      <alignment horizontal="center"/>
      <protection/>
    </xf>
    <xf numFmtId="42" fontId="10" fillId="0" borderId="0" xfId="0" applyNumberFormat="1" applyFont="1" applyAlignment="1" applyProtection="1">
      <alignment horizontal="centerContinuous"/>
      <protection/>
    </xf>
    <xf numFmtId="42" fontId="0" fillId="0" borderId="0" xfId="0" applyNumberFormat="1" applyFont="1" applyProtection="1">
      <protection/>
    </xf>
    <xf numFmtId="44" fontId="0" fillId="0" borderId="0" xfId="0" applyNumberFormat="1" applyFont="1" applyProtection="1">
      <protection/>
    </xf>
    <xf numFmtId="49" fontId="0" fillId="24" borderId="36" xfId="0" applyNumberFormat="1" applyFont="1" applyFill="1" applyBorder="1" applyAlignment="1" applyProtection="1">
      <alignment horizontal="left"/>
      <protection/>
    </xf>
    <xf numFmtId="0" fontId="0" fillId="0" borderId="48" xfId="0" applyFont="1" applyBorder="1" applyAlignment="1" applyProtection="1">
      <alignment horizontal="right"/>
      <protection/>
    </xf>
    <xf numFmtId="0" fontId="0" fillId="0" borderId="70" xfId="0" applyFont="1" applyBorder="1" applyAlignment="1" applyProtection="1">
      <alignment/>
      <protection/>
    </xf>
    <xf numFmtId="0" fontId="1" fillId="0" borderId="61" xfId="0" applyFont="1" applyBorder="1" applyAlignment="1" applyProtection="1">
      <alignment horizontal="center" vertical="center" wrapText="1"/>
      <protection/>
    </xf>
    <xf numFmtId="0" fontId="0" fillId="0" borderId="61" xfId="0" applyFont="1" applyBorder="1" applyAlignment="1" applyProtection="1">
      <alignment horizontal="center" vertical="center" wrapText="1"/>
      <protection/>
    </xf>
    <xf numFmtId="0" fontId="0" fillId="0" borderId="34" xfId="0" applyFont="1" applyBorder="1" applyAlignment="1" applyProtection="1">
      <alignment horizontal="center" vertical="top" wrapText="1"/>
      <protection/>
    </xf>
    <xf numFmtId="174" fontId="0" fillId="0" borderId="19" xfId="16" applyNumberFormat="1" applyFont="1" applyFill="1" applyBorder="1" applyProtection="1">
      <protection locked="0"/>
    </xf>
    <xf numFmtId="174" fontId="0" fillId="0" borderId="29" xfId="16" applyNumberFormat="1" applyFont="1" applyFill="1" applyBorder="1" applyProtection="1">
      <protection locked="0"/>
    </xf>
    <xf numFmtId="174" fontId="0" fillId="0" borderId="36" xfId="16" applyNumberFormat="1" applyFont="1" applyFill="1" applyBorder="1" applyProtection="1">
      <protection locked="0"/>
    </xf>
    <xf numFmtId="174" fontId="0" fillId="0" borderId="13" xfId="16" applyNumberFormat="1" applyFont="1" applyFill="1" applyBorder="1" applyProtection="1">
      <protection locked="0"/>
    </xf>
    <xf numFmtId="174" fontId="0" fillId="0" borderId="26" xfId="16" applyNumberFormat="1" applyFont="1" applyFill="1" applyBorder="1" applyProtection="1">
      <protection locked="0"/>
    </xf>
    <xf numFmtId="174" fontId="0" fillId="0" borderId="15" xfId="16" applyNumberFormat="1" applyFont="1" applyFill="1" applyBorder="1" applyProtection="1">
      <protection locked="0"/>
    </xf>
    <xf numFmtId="174" fontId="1" fillId="24" borderId="13" xfId="16" applyNumberFormat="1" applyFont="1" applyFill="1" applyBorder="1" applyProtection="1">
      <protection/>
    </xf>
    <xf numFmtId="174" fontId="0" fillId="0" borderId="68" xfId="16" applyNumberFormat="1" applyFont="1" applyFill="1" applyBorder="1" applyProtection="1">
      <protection locked="0"/>
    </xf>
    <xf numFmtId="174" fontId="0" fillId="0" borderId="10" xfId="16" applyNumberFormat="1" applyFont="1" applyFill="1" applyBorder="1" applyProtection="1">
      <protection locked="0"/>
    </xf>
    <xf numFmtId="174" fontId="0" fillId="0" borderId="11" xfId="16" applyNumberFormat="1" applyFont="1" applyFill="1" applyBorder="1" applyProtection="1">
      <protection locked="0"/>
    </xf>
    <xf numFmtId="0" fontId="0" fillId="0" borderId="57" xfId="0" applyFont="1" applyBorder="1" applyAlignment="1" applyProtection="1">
      <alignment/>
      <protection/>
    </xf>
    <xf numFmtId="0" fontId="0" fillId="0" borderId="48" xfId="0" applyFont="1" applyBorder="1" applyAlignment="1" applyProtection="1">
      <alignment horizontal="left"/>
      <protection/>
    </xf>
    <xf numFmtId="0" fontId="1" fillId="2" borderId="13"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73" xfId="0" applyFont="1" applyFill="1" applyBorder="1" applyAlignment="1" applyProtection="1">
      <alignment horizontal="center" vertical="center" wrapText="1"/>
      <protection locked="0"/>
    </xf>
    <xf numFmtId="0" fontId="1" fillId="2" borderId="26" xfId="0" applyFont="1" applyFill="1" applyBorder="1" applyAlignment="1" applyProtection="1">
      <alignment horizontal="center" vertical="center" wrapText="1"/>
      <protection locked="0"/>
    </xf>
    <xf numFmtId="0" fontId="1" fillId="2" borderId="59" xfId="0" applyFont="1" applyFill="1" applyBorder="1" applyAlignment="1" applyProtection="1">
      <alignment horizontal="center" vertical="center" wrapText="1"/>
      <protection locked="0"/>
    </xf>
    <xf numFmtId="42" fontId="0" fillId="24" borderId="67" xfId="16" applyNumberFormat="1" applyFont="1" applyFill="1" applyBorder="1" applyAlignment="1" applyProtection="1">
      <alignment horizontal="right"/>
      <protection/>
    </xf>
    <xf numFmtId="42" fontId="0" fillId="24" borderId="37" xfId="16" applyNumberFormat="1" applyFont="1" applyFill="1" applyBorder="1" applyAlignment="1" applyProtection="1">
      <alignment horizontal="right"/>
      <protection/>
    </xf>
    <xf numFmtId="42" fontId="0" fillId="24" borderId="70" xfId="16" applyNumberFormat="1" applyFont="1" applyFill="1" applyBorder="1" applyAlignment="1" applyProtection="1">
      <alignment horizontal="right"/>
      <protection/>
    </xf>
    <xf numFmtId="0" fontId="1" fillId="0" borderId="66" xfId="0" applyFont="1" applyBorder="1" applyAlignment="1" applyProtection="1">
      <alignment horizontal="center"/>
      <protection/>
    </xf>
    <xf numFmtId="0" fontId="1" fillId="0" borderId="61" xfId="0" applyFont="1" applyBorder="1" applyAlignment="1" applyProtection="1">
      <alignment horizontal="center"/>
      <protection/>
    </xf>
    <xf numFmtId="0" fontId="1" fillId="0" borderId="37" xfId="0" applyFont="1" applyBorder="1" applyAlignment="1" applyProtection="1">
      <alignment horizontal="center"/>
      <protection/>
    </xf>
    <xf numFmtId="42" fontId="0" fillId="0" borderId="37" xfId="16" applyNumberFormat="1" applyFont="1" applyFill="1" applyBorder="1" applyAlignment="1" applyProtection="1">
      <alignment horizontal="right"/>
      <protection locked="0"/>
    </xf>
    <xf numFmtId="42" fontId="0" fillId="0" borderId="11" xfId="0" applyNumberFormat="1" applyFont="1" applyBorder="1" applyAlignment="1" applyProtection="1">
      <alignment horizontal="center"/>
      <protection locked="0"/>
    </xf>
    <xf numFmtId="42" fontId="0" fillId="0" borderId="10" xfId="0" applyNumberFormat="1" applyFont="1" applyBorder="1" applyAlignment="1" applyProtection="1">
      <alignment horizontal="center"/>
      <protection locked="0"/>
    </xf>
    <xf numFmtId="42" fontId="0" fillId="0" borderId="51" xfId="0" applyNumberFormat="1" applyFont="1" applyBorder="1" applyAlignment="1" applyProtection="1">
      <alignment horizontal="center"/>
      <protection locked="0"/>
    </xf>
    <xf numFmtId="49" fontId="0" fillId="0" borderId="36" xfId="0" applyNumberFormat="1" applyFont="1" applyBorder="1" applyProtection="1">
      <protection locked="0"/>
    </xf>
    <xf numFmtId="0" fontId="0" fillId="0" borderId="69" xfId="0" applyFont="1" applyBorder="1" applyProtection="1">
      <protection/>
    </xf>
    <xf numFmtId="0" fontId="0" fillId="0" borderId="20" xfId="0" applyFont="1" applyBorder="1" applyProtection="1">
      <protection/>
    </xf>
    <xf numFmtId="0" fontId="1" fillId="0" borderId="75" xfId="0" applyFont="1" applyFill="1" applyBorder="1" applyAlignment="1" applyProtection="1">
      <alignment horizontal="center" vertical="center"/>
      <protection/>
    </xf>
    <xf numFmtId="0" fontId="45" fillId="2" borderId="0" xfId="0" applyFont="1" applyFill="1" applyAlignment="1" applyProtection="1">
      <alignment horizontal="center" vertical="center"/>
      <protection locked="0"/>
    </xf>
    <xf numFmtId="0" fontId="46" fillId="2" borderId="0" xfId="0" applyFont="1" applyFill="1" applyAlignment="1" applyProtection="1">
      <alignment horizontal="left" vertical="center"/>
      <protection locked="0"/>
    </xf>
    <xf numFmtId="0" fontId="45" fillId="2" borderId="0" xfId="0" applyFont="1" applyFill="1" applyAlignment="1" applyProtection="1">
      <alignment vertical="center"/>
      <protection locked="0"/>
    </xf>
    <xf numFmtId="0" fontId="45" fillId="2" borderId="11" xfId="0" applyFont="1" applyFill="1" applyBorder="1" applyAlignment="1" applyProtection="1">
      <alignment horizontal="center" vertical="center"/>
      <protection locked="0"/>
    </xf>
    <xf numFmtId="0" fontId="45" fillId="2" borderId="0" xfId="0" applyFont="1" applyFill="1" applyAlignment="1" applyProtection="1">
      <alignment vertical="top"/>
      <protection locked="0"/>
    </xf>
    <xf numFmtId="0" fontId="45" fillId="2" borderId="11" xfId="0" applyFont="1" applyFill="1" applyBorder="1" applyAlignment="1" applyProtection="1">
      <alignment horizontal="center" vertical="top"/>
      <protection locked="0"/>
    </xf>
    <xf numFmtId="0" fontId="45" fillId="2" borderId="0" xfId="0" applyFont="1" applyFill="1" applyAlignment="1" applyProtection="1">
      <alignment horizontal="center" vertical="top"/>
      <protection locked="0"/>
    </xf>
    <xf numFmtId="0" fontId="45" fillId="2" borderId="0" xfId="0" applyFont="1" applyFill="1" applyProtection="1">
      <protection locked="0"/>
    </xf>
    <xf numFmtId="0" fontId="45" fillId="2" borderId="0" xfId="0" applyFont="1" applyFill="1" applyAlignment="1" applyProtection="1">
      <alignment horizontal="center"/>
      <protection locked="0"/>
    </xf>
    <xf numFmtId="0" fontId="46" fillId="2" borderId="0" xfId="0" applyFont="1" applyFill="1" applyAlignment="1" applyProtection="1">
      <alignment horizontal="center"/>
      <protection locked="0"/>
    </xf>
    <xf numFmtId="0" fontId="45" fillId="2" borderId="0" xfId="0" applyFont="1" applyFill="1" applyBorder="1" applyAlignment="1" applyProtection="1">
      <alignment horizontal="center"/>
      <protection locked="0"/>
    </xf>
    <xf numFmtId="0" fontId="45" fillId="2" borderId="0" xfId="0" applyFont="1" applyFill="1" applyProtection="1">
      <protection/>
    </xf>
    <xf numFmtId="0" fontId="45" fillId="2" borderId="0" xfId="0" applyFont="1" applyFill="1" applyAlignment="1" applyProtection="1">
      <alignment horizontal="center"/>
      <protection/>
    </xf>
    <xf numFmtId="0" fontId="46" fillId="2" borderId="0" xfId="0" applyFont="1" applyFill="1" applyAlignment="1" applyProtection="1">
      <alignment horizontal="center"/>
      <protection/>
    </xf>
    <xf numFmtId="0" fontId="45" fillId="2" borderId="0" xfId="0" applyFont="1" applyFill="1" applyBorder="1" applyAlignment="1" applyProtection="1">
      <alignment horizontal="center" wrapText="1"/>
      <protection/>
    </xf>
    <xf numFmtId="0" fontId="0" fillId="0" borderId="19" xfId="0" applyFont="1" applyBorder="1" applyProtection="1">
      <protection/>
    </xf>
    <xf numFmtId="0" fontId="0" fillId="0" borderId="11" xfId="0" applyFont="1" applyBorder="1" applyProtection="1">
      <protection/>
    </xf>
    <xf numFmtId="0" fontId="0" fillId="0" borderId="0" xfId="0" applyFont="1" applyFill="1" applyBorder="1" applyProtection="1">
      <protection/>
    </xf>
    <xf numFmtId="0" fontId="0" fillId="0" borderId="21" xfId="0" applyFont="1" applyBorder="1" applyAlignment="1" applyProtection="1">
      <alignment horizontal="left" indent="1"/>
      <protection/>
    </xf>
    <xf numFmtId="44" fontId="0" fillId="24" borderId="23" xfId="16" applyFont="1" applyFill="1" applyBorder="1" applyAlignment="1" applyProtection="1">
      <alignment horizontal="center"/>
      <protection/>
    </xf>
    <xf numFmtId="44" fontId="0" fillId="24" borderId="46" xfId="16" applyFont="1" applyFill="1" applyBorder="1" applyAlignment="1" applyProtection="1">
      <alignment horizontal="center"/>
      <protection/>
    </xf>
    <xf numFmtId="44" fontId="0" fillId="24" borderId="11" xfId="16" applyFont="1" applyFill="1" applyBorder="1" applyAlignment="1" applyProtection="1">
      <alignment horizontal="center"/>
      <protection/>
    </xf>
    <xf numFmtId="37" fontId="0" fillId="28" borderId="24" xfId="16" applyNumberFormat="1" applyFont="1" applyFill="1" applyBorder="1" applyProtection="1">
      <protection/>
    </xf>
    <xf numFmtId="37" fontId="0" fillId="28" borderId="71" xfId="16" applyNumberFormat="1" applyFont="1" applyFill="1" applyBorder="1" applyProtection="1">
      <protection/>
    </xf>
    <xf numFmtId="37" fontId="0" fillId="28" borderId="69" xfId="16" applyNumberFormat="1" applyFont="1" applyFill="1" applyBorder="1" applyProtection="1">
      <protection/>
    </xf>
    <xf numFmtId="37" fontId="0" fillId="0" borderId="22" xfId="18" applyNumberFormat="1" applyFont="1" applyFill="1" applyBorder="1" applyProtection="1">
      <protection locked="0"/>
    </xf>
    <xf numFmtId="37" fontId="0" fillId="0" borderId="64" xfId="18" applyNumberFormat="1" applyFont="1" applyFill="1" applyBorder="1" applyProtection="1">
      <protection locked="0"/>
    </xf>
    <xf numFmtId="37" fontId="0" fillId="0" borderId="68" xfId="18" applyNumberFormat="1" applyFont="1" applyFill="1" applyBorder="1" applyProtection="1">
      <protection locked="0"/>
    </xf>
    <xf numFmtId="37" fontId="0" fillId="0" borderId="23" xfId="18" applyNumberFormat="1" applyFont="1" applyFill="1" applyBorder="1" applyProtection="1">
      <protection locked="0"/>
    </xf>
    <xf numFmtId="37" fontId="0" fillId="0" borderId="46" xfId="18" applyNumberFormat="1" applyFont="1" applyFill="1" applyBorder="1" applyProtection="1">
      <protection locked="0"/>
    </xf>
    <xf numFmtId="37" fontId="0" fillId="0" borderId="11" xfId="18" applyNumberFormat="1" applyFont="1" applyFill="1" applyBorder="1" applyProtection="1">
      <protection locked="0"/>
    </xf>
    <xf numFmtId="0" fontId="1" fillId="0" borderId="68" xfId="0" applyFont="1" applyBorder="1" applyProtection="1">
      <protection/>
    </xf>
    <xf numFmtId="0" fontId="1" fillId="2" borderId="11" xfId="0" applyFont="1" applyFill="1" applyBorder="1" applyAlignment="1" applyProtection="1">
      <alignment horizontal="center" vertical="center" wrapText="1"/>
      <protection/>
    </xf>
    <xf numFmtId="0" fontId="1" fillId="2" borderId="11" xfId="0" applyFont="1" applyFill="1" applyBorder="1" applyAlignment="1" applyProtection="1">
      <alignment horizontal="center" vertical="center" wrapText="1"/>
      <protection/>
    </xf>
    <xf numFmtId="0" fontId="0" fillId="0" borderId="0" xfId="0" applyFont="1"/>
    <xf numFmtId="0" fontId="0" fillId="0" borderId="57" xfId="0" applyFont="1" applyBorder="1" applyAlignment="1" applyProtection="1">
      <alignment horizontal="left"/>
      <protection/>
    </xf>
    <xf numFmtId="0" fontId="0" fillId="0" borderId="35" xfId="0" applyFont="1" applyBorder="1" applyAlignment="1" applyProtection="1">
      <alignment horizontal="left"/>
      <protection/>
    </xf>
    <xf numFmtId="49" fontId="0" fillId="0" borderId="76" xfId="0" applyNumberFormat="1" applyFont="1" applyBorder="1" applyAlignment="1" applyProtection="1">
      <alignment horizontal="center"/>
      <protection locked="0"/>
    </xf>
    <xf numFmtId="49" fontId="0" fillId="0" borderId="72" xfId="0" applyNumberFormat="1" applyFont="1" applyBorder="1" applyAlignment="1" applyProtection="1">
      <alignment horizontal="center"/>
      <protection locked="0"/>
    </xf>
    <xf numFmtId="49" fontId="0" fillId="0" borderId="0" xfId="0" applyNumberFormat="1" applyFont="1" applyBorder="1" applyAlignment="1" applyProtection="1">
      <alignment horizontal="center"/>
      <protection/>
    </xf>
    <xf numFmtId="0" fontId="0" fillId="0" borderId="36" xfId="0" applyFont="1" applyBorder="1" applyAlignment="1" applyProtection="1">
      <alignment horizontal="left"/>
      <protection locked="0"/>
    </xf>
    <xf numFmtId="0" fontId="0" fillId="0" borderId="61" xfId="0" applyFont="1" applyBorder="1" applyAlignment="1" applyProtection="1">
      <alignment horizontal="left"/>
      <protection/>
    </xf>
    <xf numFmtId="173" fontId="0" fillId="0" borderId="36" xfId="0" applyNumberFormat="1" applyFont="1" applyBorder="1" applyAlignment="1" applyProtection="1">
      <alignment horizontal="center"/>
      <protection locked="0"/>
    </xf>
    <xf numFmtId="0" fontId="0" fillId="0" borderId="48" xfId="0" applyFont="1" applyBorder="1" applyAlignment="1" applyProtection="1">
      <alignment horizontal="left" wrapText="1"/>
      <protection/>
    </xf>
    <xf numFmtId="0" fontId="0" fillId="0" borderId="0" xfId="0" applyFont="1" applyBorder="1" applyAlignment="1" applyProtection="1">
      <alignment horizontal="left" wrapText="1"/>
      <protection/>
    </xf>
    <xf numFmtId="0" fontId="0" fillId="0" borderId="19" xfId="0" applyFont="1" applyBorder="1" applyAlignment="1" applyProtection="1">
      <alignment horizontal="center"/>
      <protection locked="0"/>
    </xf>
    <xf numFmtId="49" fontId="0" fillId="0" borderId="76" xfId="0" applyNumberFormat="1" applyFont="1" applyBorder="1" applyAlignment="1" applyProtection="1">
      <alignment horizontal="left"/>
      <protection locked="0"/>
    </xf>
    <xf numFmtId="49" fontId="0" fillId="0" borderId="72" xfId="0" applyNumberFormat="1" applyFont="1" applyBorder="1" applyAlignment="1" applyProtection="1">
      <alignment horizontal="left"/>
      <protection locked="0"/>
    </xf>
    <xf numFmtId="0" fontId="0" fillId="0" borderId="17" xfId="0" applyFont="1" applyBorder="1" applyAlignment="1" applyProtection="1">
      <alignment horizontal="left"/>
      <protection/>
    </xf>
    <xf numFmtId="0" fontId="0" fillId="0" borderId="66" xfId="0" applyFont="1" applyBorder="1" applyAlignment="1" applyProtection="1">
      <alignment horizontal="left"/>
      <protection/>
    </xf>
    <xf numFmtId="49" fontId="0" fillId="0" borderId="36" xfId="0" applyNumberFormat="1" applyFont="1" applyBorder="1" applyAlignment="1" applyProtection="1">
      <alignment horizontal="left"/>
      <protection locked="0"/>
    </xf>
    <xf numFmtId="49" fontId="0" fillId="0" borderId="36" xfId="0" applyNumberFormat="1" applyBorder="1" applyProtection="1">
      <protection locked="0"/>
    </xf>
    <xf numFmtId="49" fontId="0" fillId="0" borderId="67" xfId="0" applyNumberFormat="1" applyBorder="1" applyProtection="1">
      <protection locked="0"/>
    </xf>
    <xf numFmtId="0" fontId="0" fillId="0" borderId="35" xfId="0" applyFont="1" applyBorder="1" applyAlignment="1" applyProtection="1">
      <alignment horizontal="center"/>
      <protection/>
    </xf>
    <xf numFmtId="0" fontId="0" fillId="0" borderId="35" xfId="0" applyFont="1" applyBorder="1" applyAlignment="1" applyProtection="1">
      <alignment horizontal="center" vertical="top"/>
      <protection/>
    </xf>
    <xf numFmtId="0" fontId="0" fillId="0" borderId="29" xfId="0" applyFont="1" applyBorder="1" applyAlignment="1" applyProtection="1">
      <alignment horizontal="center"/>
      <protection locked="0"/>
    </xf>
    <xf numFmtId="0" fontId="0" fillId="0" borderId="0" xfId="0" applyFont="1" applyBorder="1" applyAlignment="1" applyProtection="1">
      <alignment horizontal="center"/>
      <protection/>
    </xf>
    <xf numFmtId="0" fontId="0" fillId="0" borderId="48"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27" xfId="0" applyFont="1" applyBorder="1" applyAlignment="1" applyProtection="1">
      <alignment horizontal="left"/>
      <protection/>
    </xf>
    <xf numFmtId="0" fontId="0" fillId="0" borderId="29" xfId="0" applyFont="1" applyBorder="1" applyAlignment="1" applyProtection="1">
      <alignment horizontal="left"/>
      <protection/>
    </xf>
    <xf numFmtId="0" fontId="0" fillId="0" borderId="37" xfId="0" applyFont="1" applyBorder="1" applyAlignment="1" applyProtection="1">
      <alignment horizontal="left"/>
      <protection/>
    </xf>
    <xf numFmtId="0" fontId="0" fillId="0" borderId="0" xfId="0" applyFont="1" applyBorder="1" applyAlignment="1" applyProtection="1">
      <alignment horizontal="left"/>
      <protection/>
    </xf>
    <xf numFmtId="2" fontId="0" fillId="0" borderId="36" xfId="0" applyNumberFormat="1" applyFont="1" applyBorder="1" applyAlignment="1" applyProtection="1">
      <alignment horizontal="center"/>
      <protection locked="0"/>
    </xf>
    <xf numFmtId="0" fontId="0" fillId="0" borderId="16" xfId="0" applyFont="1" applyBorder="1" applyAlignment="1" applyProtection="1">
      <alignment horizontal="left"/>
      <protection/>
    </xf>
    <xf numFmtId="0" fontId="0" fillId="0" borderId="36" xfId="0" applyFont="1" applyBorder="1" applyAlignment="1" applyProtection="1">
      <alignment horizontal="left"/>
      <protection/>
    </xf>
    <xf numFmtId="49" fontId="0" fillId="0" borderId="36" xfId="0" applyNumberFormat="1" applyFont="1" applyBorder="1" applyAlignment="1" applyProtection="1">
      <alignment horizontal="center"/>
      <protection locked="0"/>
    </xf>
    <xf numFmtId="49" fontId="0" fillId="0" borderId="67" xfId="0" applyNumberFormat="1" applyFont="1" applyBorder="1" applyAlignment="1" applyProtection="1">
      <alignment horizontal="center"/>
      <protection locked="0"/>
    </xf>
    <xf numFmtId="173" fontId="0" fillId="0" borderId="67" xfId="0" applyNumberFormat="1" applyFont="1" applyBorder="1" applyAlignment="1" applyProtection="1">
      <alignment horizontal="center"/>
      <protection locked="0"/>
    </xf>
    <xf numFmtId="0" fontId="0" fillId="0" borderId="35" xfId="0" applyBorder="1"/>
    <xf numFmtId="0" fontId="0" fillId="0" borderId="70" xfId="0" applyBorder="1"/>
    <xf numFmtId="0" fontId="0" fillId="0" borderId="28" xfId="0" applyFont="1" applyBorder="1" applyAlignment="1" applyProtection="1">
      <alignment horizontal="left"/>
      <protection/>
    </xf>
    <xf numFmtId="0" fontId="0" fillId="0" borderId="76" xfId="0" applyFont="1" applyBorder="1" applyAlignment="1" applyProtection="1">
      <alignment horizontal="left"/>
      <protection/>
    </xf>
    <xf numFmtId="173" fontId="0" fillId="0" borderId="36" xfId="0" applyNumberFormat="1" applyFont="1" applyFill="1" applyBorder="1" applyAlignment="1" applyProtection="1">
      <alignment horizontal="left"/>
      <protection/>
    </xf>
    <xf numFmtId="173" fontId="0" fillId="0" borderId="67" xfId="0" applyNumberFormat="1" applyFont="1" applyFill="1" applyBorder="1" applyAlignment="1" applyProtection="1">
      <alignment horizontal="left"/>
      <protection/>
    </xf>
    <xf numFmtId="0" fontId="6" fillId="0" borderId="0" xfId="0" applyFont="1" applyAlignment="1" applyProtection="1">
      <alignment horizontal="center"/>
      <protection/>
    </xf>
    <xf numFmtId="0" fontId="9" fillId="0" borderId="0" xfId="0" applyFont="1" applyAlignment="1" applyProtection="1">
      <alignment horizontal="center"/>
      <protection/>
    </xf>
    <xf numFmtId="0" fontId="15" fillId="0" borderId="0" xfId="0" applyFont="1" applyAlignment="1" applyProtection="1">
      <alignment horizontal="center"/>
      <protection/>
    </xf>
    <xf numFmtId="0" fontId="0" fillId="0" borderId="14" xfId="0" applyFont="1" applyBorder="1" applyAlignment="1" applyProtection="1">
      <alignment horizontal="left"/>
      <protection/>
    </xf>
    <xf numFmtId="0" fontId="0" fillId="0" borderId="19" xfId="0" applyFont="1" applyBorder="1" applyAlignment="1" applyProtection="1">
      <alignment horizontal="left"/>
      <protection/>
    </xf>
    <xf numFmtId="49" fontId="0" fillId="0" borderId="19" xfId="0" applyNumberFormat="1" applyFont="1" applyBorder="1" applyAlignment="1" applyProtection="1">
      <alignment horizontal="left"/>
      <protection locked="0"/>
    </xf>
    <xf numFmtId="49" fontId="0" fillId="0" borderId="50" xfId="0" applyNumberFormat="1" applyFont="1" applyBorder="1" applyAlignment="1" applyProtection="1">
      <alignment horizontal="left"/>
      <protection locked="0"/>
    </xf>
    <xf numFmtId="49" fontId="0" fillId="0" borderId="19" xfId="0" applyNumberFormat="1" applyFont="1" applyBorder="1" applyAlignment="1" applyProtection="1">
      <alignment horizontal="center"/>
      <protection locked="0"/>
    </xf>
    <xf numFmtId="49" fontId="0" fillId="0" borderId="50" xfId="0" applyNumberFormat="1" applyFont="1" applyBorder="1" applyAlignment="1" applyProtection="1">
      <alignment horizontal="center"/>
      <protection locked="0"/>
    </xf>
    <xf numFmtId="49" fontId="0" fillId="0" borderId="67" xfId="0" applyNumberFormat="1" applyFont="1" applyBorder="1" applyAlignment="1" applyProtection="1">
      <alignment horizontal="left"/>
      <protection locked="0"/>
    </xf>
    <xf numFmtId="173" fontId="0" fillId="0" borderId="36" xfId="0" applyNumberFormat="1" applyFont="1" applyBorder="1" applyAlignment="1" applyProtection="1">
      <alignment horizontal="left"/>
      <protection locked="0"/>
    </xf>
    <xf numFmtId="0" fontId="1" fillId="0" borderId="51"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0" fillId="0" borderId="10" xfId="0" applyBorder="1" applyAlignment="1">
      <alignment horizontal="center" vertical="center" wrapText="1"/>
    </xf>
    <xf numFmtId="0" fontId="0" fillId="24" borderId="29" xfId="0" applyFont="1" applyFill="1" applyBorder="1" applyAlignment="1" applyProtection="1">
      <alignment horizontal="left"/>
      <protection/>
    </xf>
    <xf numFmtId="49" fontId="0" fillId="24" borderId="36" xfId="0" applyNumberFormat="1" applyFont="1" applyFill="1" applyBorder="1" applyAlignment="1" applyProtection="1">
      <alignment horizontal="left"/>
      <protection/>
    </xf>
    <xf numFmtId="0" fontId="0" fillId="24" borderId="36" xfId="0" applyFont="1" applyFill="1" applyBorder="1" applyAlignment="1" applyProtection="1">
      <alignment horizontal="left"/>
      <protection/>
    </xf>
    <xf numFmtId="0" fontId="9" fillId="0" borderId="0" xfId="0" applyFont="1" applyAlignment="1" applyProtection="1">
      <alignment horizontal="center"/>
      <protection/>
    </xf>
    <xf numFmtId="0" fontId="1" fillId="0" borderId="16" xfId="0" applyFont="1" applyBorder="1" applyAlignment="1" applyProtection="1">
      <alignment horizontal="center" vertical="center"/>
      <protection/>
    </xf>
    <xf numFmtId="0" fontId="1" fillId="0" borderId="36" xfId="0" applyFont="1" applyBorder="1" applyAlignment="1" applyProtection="1">
      <alignment horizontal="center" vertical="center"/>
      <protection/>
    </xf>
    <xf numFmtId="0" fontId="1" fillId="0" borderId="46" xfId="0" applyFont="1" applyBorder="1" applyAlignment="1" applyProtection="1">
      <alignment horizontal="center" vertical="center"/>
      <protection/>
    </xf>
    <xf numFmtId="0" fontId="46" fillId="2" borderId="16" xfId="0" applyFont="1" applyFill="1" applyBorder="1" applyAlignment="1" applyProtection="1">
      <alignment horizontal="center"/>
      <protection/>
    </xf>
    <xf numFmtId="0" fontId="46" fillId="2" borderId="36" xfId="0" applyFont="1" applyFill="1" applyBorder="1" applyAlignment="1" applyProtection="1">
      <alignment horizontal="center"/>
      <protection/>
    </xf>
    <xf numFmtId="0" fontId="46" fillId="2" borderId="46" xfId="0" applyFont="1" applyFill="1" applyBorder="1" applyAlignment="1" applyProtection="1">
      <alignment horizontal="center"/>
      <protection/>
    </xf>
    <xf numFmtId="0" fontId="0" fillId="2" borderId="0" xfId="0" applyFill="1" applyAlignment="1" applyProtection="1">
      <alignment horizontal="center"/>
      <protection/>
    </xf>
    <xf numFmtId="0" fontId="0" fillId="0" borderId="0" xfId="0" applyFont="1" applyAlignment="1" applyProtection="1">
      <alignment horizontal="center"/>
      <protection/>
    </xf>
    <xf numFmtId="49" fontId="0" fillId="24" borderId="29" xfId="0" applyNumberFormat="1" applyFont="1" applyFill="1" applyBorder="1" applyAlignment="1" applyProtection="1">
      <alignment horizontal="left"/>
      <protection/>
    </xf>
    <xf numFmtId="0" fontId="0" fillId="24" borderId="29" xfId="0" applyFont="1" applyFill="1" applyBorder="1" applyAlignment="1" applyProtection="1">
      <alignment horizontal="left"/>
      <protection/>
    </xf>
    <xf numFmtId="1" fontId="0" fillId="24" borderId="36" xfId="0" applyNumberFormat="1" applyFont="1" applyFill="1" applyBorder="1" applyAlignment="1" applyProtection="1">
      <alignment horizontal="left"/>
      <protection/>
    </xf>
    <xf numFmtId="0" fontId="0" fillId="24" borderId="36" xfId="0" applyFont="1" applyFill="1" applyBorder="1" applyAlignment="1" applyProtection="1">
      <alignment horizontal="left"/>
      <protection/>
    </xf>
    <xf numFmtId="49" fontId="0" fillId="2" borderId="0" xfId="0" applyNumberFormat="1" applyFont="1" applyFill="1" applyBorder="1" applyAlignment="1" applyProtection="1">
      <alignment horizontal="left"/>
      <protection/>
    </xf>
    <xf numFmtId="0" fontId="0" fillId="2" borderId="0" xfId="0" applyFont="1" applyFill="1" applyBorder="1" applyAlignment="1" applyProtection="1">
      <alignment horizontal="left"/>
      <protection/>
    </xf>
    <xf numFmtId="0" fontId="1" fillId="0" borderId="44" xfId="0" applyFont="1" applyFill="1" applyBorder="1" applyAlignment="1" applyProtection="1">
      <alignment horizontal="center" wrapText="1"/>
      <protection/>
    </xf>
    <xf numFmtId="0" fontId="1" fillId="0" borderId="40" xfId="0" applyFont="1" applyFill="1" applyBorder="1" applyAlignment="1" applyProtection="1">
      <alignment horizontal="center" wrapText="1"/>
      <protection/>
    </xf>
    <xf numFmtId="0" fontId="1" fillId="0" borderId="77" xfId="0" applyFont="1" applyFill="1" applyBorder="1" applyAlignment="1" applyProtection="1">
      <alignment horizontal="center" wrapText="1"/>
      <protection/>
    </xf>
    <xf numFmtId="0" fontId="1" fillId="0" borderId="62" xfId="0" applyFont="1" applyFill="1" applyBorder="1" applyAlignment="1" applyProtection="1">
      <alignment horizontal="center" wrapText="1"/>
      <protection/>
    </xf>
    <xf numFmtId="0" fontId="1" fillId="0" borderId="45" xfId="0" applyFont="1" applyFill="1" applyBorder="1" applyAlignment="1" applyProtection="1">
      <alignment horizontal="center" wrapText="1"/>
      <protection/>
    </xf>
    <xf numFmtId="0" fontId="1" fillId="0" borderId="78" xfId="0" applyFont="1" applyFill="1" applyBorder="1" applyAlignment="1" applyProtection="1">
      <alignment horizontal="center" wrapText="1"/>
      <protection/>
    </xf>
    <xf numFmtId="0" fontId="1" fillId="0" borderId="47" xfId="0" applyFont="1" applyFill="1" applyBorder="1" applyAlignment="1" applyProtection="1">
      <alignment horizontal="center" wrapText="1"/>
      <protection/>
    </xf>
    <xf numFmtId="0" fontId="1" fillId="0" borderId="18" xfId="0" applyFont="1" applyBorder="1" applyAlignment="1" applyProtection="1">
      <alignment horizontal="left"/>
      <protection/>
    </xf>
    <xf numFmtId="0" fontId="0" fillId="0" borderId="11" xfId="0" applyFont="1" applyBorder="1" applyAlignment="1" applyProtection="1">
      <alignment wrapText="1"/>
      <protection/>
    </xf>
    <xf numFmtId="0" fontId="0" fillId="0" borderId="16" xfId="0" applyFont="1" applyBorder="1" applyAlignment="1" applyProtection="1">
      <alignment/>
      <protection/>
    </xf>
    <xf numFmtId="0" fontId="0" fillId="0" borderId="16" xfId="0" applyFont="1" applyBorder="1" applyAlignment="1" applyProtection="1">
      <alignment horizontal="left" wrapText="1"/>
      <protection/>
    </xf>
    <xf numFmtId="0" fontId="0" fillId="0" borderId="36" xfId="0" applyFont="1" applyBorder="1" applyAlignment="1" applyProtection="1">
      <alignment horizontal="left" wrapText="1"/>
      <protection/>
    </xf>
    <xf numFmtId="174" fontId="0" fillId="21" borderId="14" xfId="16" applyNumberFormat="1" applyFont="1" applyFill="1" applyBorder="1" applyAlignment="1" applyProtection="1">
      <alignment/>
      <protection/>
    </xf>
    <xf numFmtId="174" fontId="0" fillId="21" borderId="50" xfId="16" applyNumberFormat="1" applyFont="1" applyFill="1" applyBorder="1" applyAlignment="1" applyProtection="1">
      <alignment/>
      <protection/>
    </xf>
    <xf numFmtId="0" fontId="1" fillId="2" borderId="11" xfId="0" applyFont="1" applyFill="1" applyBorder="1" applyAlignment="1" applyProtection="1">
      <alignment horizontal="center" vertical="center" wrapText="1"/>
      <protection/>
    </xf>
    <xf numFmtId="0" fontId="1" fillId="0" borderId="83" xfId="0" applyFont="1" applyBorder="1" applyAlignment="1" applyProtection="1">
      <alignment horizontal="center" wrapText="1"/>
      <protection/>
    </xf>
    <xf numFmtId="0" fontId="1" fillId="0" borderId="63" xfId="0" applyFont="1" applyBorder="1" applyAlignment="1" applyProtection="1">
      <alignment horizontal="center" wrapText="1"/>
      <protection/>
    </xf>
    <xf numFmtId="0" fontId="1" fillId="0" borderId="31" xfId="0"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1" fillId="0" borderId="66" xfId="0" applyFont="1" applyBorder="1" applyAlignment="1" applyProtection="1">
      <alignment horizontal="center" vertical="center" wrapText="1"/>
      <protection/>
    </xf>
    <xf numFmtId="0" fontId="1" fillId="0" borderId="33"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0" borderId="34" xfId="0" applyFont="1" applyBorder="1" applyAlignment="1" applyProtection="1">
      <alignment horizontal="center" vertical="center" wrapText="1"/>
      <protection/>
    </xf>
    <xf numFmtId="0" fontId="0" fillId="0" borderId="36" xfId="0" applyFont="1" applyBorder="1" applyAlignment="1" applyProtection="1">
      <alignment horizontal="center"/>
      <protection locked="0"/>
    </xf>
    <xf numFmtId="0" fontId="0" fillId="0" borderId="46" xfId="0" applyFont="1" applyBorder="1" applyAlignment="1" applyProtection="1">
      <alignment horizontal="center"/>
      <protection locked="0"/>
    </xf>
    <xf numFmtId="42" fontId="0" fillId="22" borderId="57" xfId="16" applyNumberFormat="1" applyFont="1" applyFill="1" applyBorder="1" applyAlignment="1" applyProtection="1">
      <alignment horizontal="center"/>
      <protection/>
    </xf>
    <xf numFmtId="42" fontId="0" fillId="22" borderId="70" xfId="16" applyNumberFormat="1" applyFont="1" applyFill="1" applyBorder="1" applyAlignment="1" applyProtection="1">
      <alignment horizontal="center"/>
      <protection/>
    </xf>
    <xf numFmtId="42" fontId="0" fillId="22" borderId="27" xfId="16" applyNumberFormat="1" applyFont="1" applyFill="1" applyBorder="1" applyAlignment="1" applyProtection="1">
      <alignment horizontal="center"/>
      <protection/>
    </xf>
    <xf numFmtId="42" fontId="0" fillId="22" borderId="37" xfId="16" applyNumberFormat="1" applyFont="1" applyFill="1" applyBorder="1" applyAlignment="1" applyProtection="1">
      <alignment horizontal="center"/>
      <protection/>
    </xf>
    <xf numFmtId="42" fontId="1" fillId="24" borderId="66" xfId="16" applyNumberFormat="1" applyFont="1" applyFill="1" applyBorder="1" applyAlignment="1" applyProtection="1">
      <alignment horizontal="right" vertical="center"/>
      <protection/>
    </xf>
    <xf numFmtId="42" fontId="1" fillId="24" borderId="34" xfId="16" applyNumberFormat="1" applyFont="1" applyFill="1" applyBorder="1" applyAlignment="1" applyProtection="1">
      <alignment horizontal="right" vertical="center"/>
      <protection/>
    </xf>
    <xf numFmtId="42" fontId="1" fillId="24" borderId="81" xfId="16" applyNumberFormat="1" applyFont="1" applyFill="1" applyBorder="1" applyAlignment="1" applyProtection="1">
      <alignment horizontal="right" vertical="center"/>
      <protection/>
    </xf>
    <xf numFmtId="42" fontId="1" fillId="24" borderId="78" xfId="16" applyNumberFormat="1" applyFont="1" applyFill="1" applyBorder="1" applyAlignment="1" applyProtection="1">
      <alignment horizontal="right" vertical="center"/>
      <protection/>
    </xf>
    <xf numFmtId="42" fontId="1" fillId="24" borderId="77" xfId="16" applyNumberFormat="1" applyFont="1" applyFill="1" applyBorder="1" applyAlignment="1" applyProtection="1">
      <alignment horizontal="right" vertical="center"/>
      <protection/>
    </xf>
    <xf numFmtId="42" fontId="1" fillId="24" borderId="62" xfId="16" applyNumberFormat="1" applyFont="1" applyFill="1" applyBorder="1" applyAlignment="1" applyProtection="1">
      <alignment horizontal="right" vertical="center"/>
      <protection/>
    </xf>
    <xf numFmtId="0" fontId="1" fillId="0" borderId="31" xfId="0" applyFont="1" applyBorder="1" applyAlignment="1" applyProtection="1">
      <alignment horizontal="left" vertical="center" wrapText="1"/>
      <protection/>
    </xf>
    <xf numFmtId="0" fontId="1" fillId="0" borderId="17" xfId="0" applyFont="1" applyBorder="1" applyAlignment="1" applyProtection="1">
      <alignment horizontal="left" vertical="center" wrapText="1"/>
      <protection/>
    </xf>
    <xf numFmtId="0" fontId="1" fillId="0" borderId="81" xfId="0" applyFont="1" applyBorder="1" applyAlignment="1" applyProtection="1">
      <alignment horizontal="left" vertical="center" wrapText="1"/>
      <protection/>
    </xf>
    <xf numFmtId="0" fontId="1" fillId="0" borderId="33" xfId="0" applyFont="1" applyBorder="1" applyAlignment="1" applyProtection="1">
      <alignment horizontal="left" vertical="center" wrapText="1"/>
      <protection/>
    </xf>
    <xf numFmtId="0" fontId="1" fillId="0" borderId="12" xfId="0" applyFont="1" applyBorder="1" applyAlignment="1" applyProtection="1">
      <alignment horizontal="left" vertical="center" wrapText="1"/>
      <protection/>
    </xf>
    <xf numFmtId="0" fontId="1" fillId="0" borderId="78" xfId="0" applyFont="1" applyBorder="1" applyAlignment="1" applyProtection="1">
      <alignment horizontal="left" vertical="center" wrapText="1"/>
      <protection/>
    </xf>
    <xf numFmtId="0" fontId="1" fillId="0" borderId="0" xfId="0" applyFont="1" applyBorder="1" applyAlignment="1" applyProtection="1">
      <alignment/>
      <protection/>
    </xf>
    <xf numFmtId="0" fontId="0" fillId="0" borderId="0" xfId="0" applyFont="1" applyBorder="1" applyAlignment="1" applyProtection="1">
      <alignment/>
      <protection/>
    </xf>
    <xf numFmtId="0" fontId="1" fillId="0" borderId="55" xfId="0" applyFont="1" applyBorder="1" applyAlignment="1" applyProtection="1">
      <alignment horizontal="center" vertical="center"/>
      <protection/>
    </xf>
    <xf numFmtId="0" fontId="1" fillId="0" borderId="56" xfId="0" applyFont="1" applyBorder="1" applyAlignment="1" applyProtection="1">
      <alignment horizontal="center" vertical="center"/>
      <protection/>
    </xf>
    <xf numFmtId="0" fontId="0" fillId="0" borderId="29" xfId="0" applyBorder="1" applyProtection="1">
      <protection/>
    </xf>
    <xf numFmtId="0" fontId="0" fillId="0" borderId="76" xfId="0" applyFont="1" applyBorder="1" applyAlignment="1" applyProtection="1">
      <alignment horizontal="center"/>
      <protection locked="0"/>
    </xf>
    <xf numFmtId="0" fontId="0" fillId="0" borderId="71" xfId="0" applyFont="1" applyBorder="1" applyAlignment="1" applyProtection="1">
      <alignment horizontal="center"/>
      <protection locked="0"/>
    </xf>
    <xf numFmtId="0" fontId="8" fillId="0" borderId="0" xfId="0" applyFont="1" applyAlignment="1" applyProtection="1">
      <alignment horizontal="center"/>
      <protection/>
    </xf>
    <xf numFmtId="0" fontId="1" fillId="0" borderId="80" xfId="0" applyFont="1" applyBorder="1" applyAlignment="1" applyProtection="1">
      <alignment horizontal="center" wrapText="1"/>
      <protection/>
    </xf>
    <xf numFmtId="0" fontId="1" fillId="0" borderId="81" xfId="0" applyFont="1" applyBorder="1" applyAlignment="1" applyProtection="1">
      <alignment horizontal="center" wrapText="1"/>
      <protection/>
    </xf>
    <xf numFmtId="0" fontId="1" fillId="0" borderId="27" xfId="0" applyFont="1" applyBorder="1" applyAlignment="1" applyProtection="1">
      <alignment horizontal="center" wrapText="1"/>
      <protection/>
    </xf>
    <xf numFmtId="0" fontId="1" fillId="0" borderId="49" xfId="0" applyFont="1" applyBorder="1" applyAlignment="1" applyProtection="1">
      <alignment horizontal="center" wrapText="1"/>
      <protection/>
    </xf>
    <xf numFmtId="0" fontId="0" fillId="0" borderId="0" xfId="0" applyFont="1" applyAlignment="1" applyProtection="1">
      <alignment horizontal="left" vertical="top" wrapText="1"/>
      <protection/>
    </xf>
    <xf numFmtId="0" fontId="1" fillId="0" borderId="12" xfId="0" applyFont="1" applyBorder="1" applyAlignment="1" applyProtection="1">
      <alignment horizontal="left" wrapText="1"/>
      <protection/>
    </xf>
    <xf numFmtId="49" fontId="0" fillId="24" borderId="36" xfId="0" applyNumberFormat="1" applyFont="1" applyFill="1" applyBorder="1" applyAlignment="1" applyProtection="1">
      <alignment horizontal="left"/>
      <protection/>
    </xf>
    <xf numFmtId="0" fontId="1" fillId="0" borderId="48" xfId="0" applyFont="1" applyBorder="1" applyAlignment="1" applyProtection="1">
      <alignment horizontal="center" wrapText="1"/>
      <protection/>
    </xf>
    <xf numFmtId="0" fontId="1" fillId="0" borderId="45" xfId="0" applyFont="1" applyBorder="1" applyAlignment="1" applyProtection="1">
      <alignment horizontal="center" wrapText="1"/>
      <protection/>
    </xf>
    <xf numFmtId="0" fontId="1" fillId="0" borderId="12" xfId="0" applyFont="1" applyBorder="1" applyAlignment="1" applyProtection="1">
      <alignment horizontal="center" wrapText="1"/>
      <protection/>
    </xf>
    <xf numFmtId="0" fontId="0" fillId="0" borderId="0" xfId="0" applyFont="1" applyBorder="1" applyAlignment="1" applyProtection="1">
      <alignment horizontal="left" vertical="top" wrapText="1"/>
      <protection/>
    </xf>
    <xf numFmtId="0" fontId="0" fillId="0" borderId="16" xfId="0" applyFont="1" applyBorder="1" applyAlignment="1" applyProtection="1">
      <alignment/>
      <protection locked="0"/>
    </xf>
    <xf numFmtId="0" fontId="0" fillId="0" borderId="36" xfId="0" applyFont="1" applyBorder="1" applyAlignment="1" applyProtection="1">
      <alignment/>
      <protection locked="0"/>
    </xf>
    <xf numFmtId="0" fontId="0" fillId="0" borderId="46" xfId="0" applyFont="1" applyBorder="1" applyAlignment="1" applyProtection="1">
      <alignment/>
      <protection locked="0"/>
    </xf>
    <xf numFmtId="0" fontId="1" fillId="0" borderId="16" xfId="0" applyFont="1" applyBorder="1" applyAlignment="1" applyProtection="1">
      <alignment/>
      <protection/>
    </xf>
    <xf numFmtId="0" fontId="1" fillId="0" borderId="36" xfId="0" applyFont="1" applyBorder="1" applyAlignment="1" applyProtection="1">
      <alignment/>
      <protection/>
    </xf>
    <xf numFmtId="0" fontId="1" fillId="0" borderId="46" xfId="0" applyFont="1" applyBorder="1" applyAlignment="1" applyProtection="1">
      <alignment/>
      <protection/>
    </xf>
    <xf numFmtId="0" fontId="0" fillId="0" borderId="16" xfId="0" applyFont="1" applyBorder="1" applyAlignment="1" applyProtection="1">
      <alignment horizontal="left"/>
      <protection locked="0"/>
    </xf>
    <xf numFmtId="0" fontId="0" fillId="0" borderId="46" xfId="0" applyFont="1" applyBorder="1" applyAlignment="1" applyProtection="1">
      <alignment horizontal="left"/>
      <protection locked="0"/>
    </xf>
    <xf numFmtId="0" fontId="1" fillId="0" borderId="16" xfId="0" applyFont="1" applyBorder="1" applyAlignment="1" applyProtection="1">
      <alignment horizontal="left"/>
      <protection/>
    </xf>
    <xf numFmtId="0" fontId="1" fillId="0" borderId="36" xfId="0" applyFont="1" applyBorder="1" applyAlignment="1" applyProtection="1">
      <alignment horizontal="left"/>
      <protection/>
    </xf>
    <xf numFmtId="0" fontId="1" fillId="0" borderId="46" xfId="0" applyFont="1" applyBorder="1" applyAlignment="1" applyProtection="1">
      <alignment horizontal="left"/>
      <protection/>
    </xf>
    <xf numFmtId="49" fontId="9" fillId="0" borderId="0" xfId="0" applyNumberFormat="1" applyFont="1" applyBorder="1" applyAlignment="1" applyProtection="1">
      <alignment horizontal="center"/>
      <protection/>
    </xf>
    <xf numFmtId="0" fontId="0" fillId="0" borderId="21" xfId="0" applyFont="1" applyBorder="1" applyAlignment="1" applyProtection="1">
      <alignment horizontal="left" vertical="center" wrapText="1"/>
      <protection/>
    </xf>
    <xf numFmtId="0" fontId="0" fillId="0" borderId="36" xfId="0" applyBorder="1" applyAlignment="1">
      <alignment vertical="center" wrapText="1"/>
    </xf>
    <xf numFmtId="0" fontId="1" fillId="0" borderId="28" xfId="0" applyFont="1" applyBorder="1" applyAlignment="1" applyProtection="1">
      <alignment/>
      <protection/>
    </xf>
    <xf numFmtId="0" fontId="1" fillId="0" borderId="76" xfId="0" applyFont="1" applyBorder="1" applyAlignment="1" applyProtection="1">
      <alignment/>
      <protection/>
    </xf>
    <xf numFmtId="0" fontId="1" fillId="0" borderId="71" xfId="0" applyFont="1" applyBorder="1" applyAlignment="1" applyProtection="1">
      <alignment/>
      <protection/>
    </xf>
    <xf numFmtId="49" fontId="1" fillId="0" borderId="53" xfId="0" applyNumberFormat="1" applyFont="1" applyBorder="1" applyAlignment="1" applyProtection="1">
      <alignment horizontal="left" vertical="center" wrapText="1"/>
      <protection/>
    </xf>
    <xf numFmtId="49" fontId="1" fillId="0" borderId="18" xfId="0" applyNumberFormat="1" applyFont="1" applyBorder="1" applyAlignment="1" applyProtection="1">
      <alignment horizontal="left" vertical="center" wrapText="1"/>
      <protection/>
    </xf>
    <xf numFmtId="49" fontId="1" fillId="0" borderId="54" xfId="0" applyNumberFormat="1" applyFont="1" applyBorder="1" applyAlignment="1" applyProtection="1">
      <alignment horizontal="left" vertical="center" wrapText="1"/>
      <protection/>
    </xf>
    <xf numFmtId="0" fontId="1" fillId="0" borderId="53" xfId="0" applyFont="1" applyBorder="1" applyAlignment="1" applyProtection="1">
      <alignment horizontal="center"/>
      <protection/>
    </xf>
    <xf numFmtId="0" fontId="1" fillId="0" borderId="18" xfId="0" applyFont="1" applyBorder="1" applyAlignment="1" applyProtection="1">
      <alignment horizontal="center"/>
      <protection/>
    </xf>
    <xf numFmtId="0" fontId="1" fillId="0" borderId="54" xfId="0" applyFont="1" applyBorder="1" applyAlignment="1" applyProtection="1">
      <alignment horizontal="center"/>
      <protection/>
    </xf>
    <xf numFmtId="0" fontId="1" fillId="0" borderId="41" xfId="0" applyFont="1" applyBorder="1" applyAlignment="1" applyProtection="1">
      <alignment horizontal="center"/>
      <protection/>
    </xf>
    <xf numFmtId="0" fontId="1" fillId="0" borderId="12" xfId="0" applyFont="1" applyBorder="1" applyAlignment="1" applyProtection="1">
      <alignment horizontal="center"/>
      <protection/>
    </xf>
    <xf numFmtId="0" fontId="1" fillId="0" borderId="78" xfId="0" applyFont="1" applyBorder="1" applyAlignment="1" applyProtection="1">
      <alignment horizontal="center"/>
      <protection/>
    </xf>
    <xf numFmtId="0" fontId="0" fillId="0" borderId="57" xfId="0" applyFont="1" applyBorder="1" applyAlignment="1" applyProtection="1">
      <alignment/>
      <protection locked="0"/>
    </xf>
    <xf numFmtId="0" fontId="0" fillId="0" borderId="35" xfId="0" applyFont="1" applyBorder="1" applyAlignment="1" applyProtection="1">
      <alignment/>
      <protection locked="0"/>
    </xf>
    <xf numFmtId="0" fontId="0" fillId="0" borderId="65" xfId="0" applyFont="1" applyBorder="1" applyAlignment="1" applyProtection="1">
      <alignment/>
      <protection locked="0"/>
    </xf>
    <xf numFmtId="0" fontId="0" fillId="0" borderId="28" xfId="0" applyFont="1" applyBorder="1" applyAlignment="1" applyProtection="1">
      <alignment/>
      <protection locked="0"/>
    </xf>
    <xf numFmtId="0" fontId="0" fillId="0" borderId="76" xfId="0" applyFont="1" applyBorder="1" applyAlignment="1" applyProtection="1">
      <alignment/>
      <protection locked="0"/>
    </xf>
    <xf numFmtId="0" fontId="0" fillId="0" borderId="71" xfId="0" applyFont="1" applyBorder="1" applyAlignment="1" applyProtection="1">
      <alignment/>
      <protection locked="0"/>
    </xf>
    <xf numFmtId="0" fontId="0" fillId="24" borderId="36" xfId="0" applyFont="1" applyFill="1" applyBorder="1" applyAlignment="1" applyProtection="1">
      <alignment horizontal="left" vertical="center"/>
      <protection/>
    </xf>
    <xf numFmtId="0" fontId="0" fillId="0" borderId="27" xfId="0" applyFont="1" applyBorder="1" applyAlignment="1" applyProtection="1">
      <alignment/>
      <protection locked="0"/>
    </xf>
    <xf numFmtId="0" fontId="0" fillId="0" borderId="29" xfId="0" applyFont="1" applyBorder="1" applyAlignment="1" applyProtection="1">
      <alignment/>
      <protection locked="0"/>
    </xf>
    <xf numFmtId="0" fontId="0" fillId="0" borderId="49" xfId="0" applyFont="1" applyBorder="1" applyAlignment="1" applyProtection="1">
      <alignment/>
      <protection locked="0"/>
    </xf>
    <xf numFmtId="0" fontId="0" fillId="0" borderId="16"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46"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76" xfId="0" applyFont="1" applyFill="1" applyBorder="1" applyAlignment="1" applyProtection="1">
      <alignment horizontal="center"/>
      <protection locked="0"/>
    </xf>
    <xf numFmtId="0" fontId="0" fillId="0" borderId="71" xfId="0" applyFont="1" applyFill="1" applyBorder="1" applyAlignment="1" applyProtection="1">
      <alignment horizontal="center"/>
      <protection locked="0"/>
    </xf>
    <xf numFmtId="1" fontId="9" fillId="2" borderId="0" xfId="0" applyNumberFormat="1" applyFont="1" applyFill="1" applyBorder="1" applyAlignment="1" applyProtection="1">
      <alignment horizontal="center"/>
      <protection/>
    </xf>
    <xf numFmtId="1" fontId="16" fillId="2" borderId="0" xfId="0" applyNumberFormat="1" applyFont="1" applyFill="1" applyBorder="1" applyAlignment="1" applyProtection="1">
      <alignment horizontal="center"/>
      <protection/>
    </xf>
    <xf numFmtId="0" fontId="0" fillId="24" borderId="29" xfId="0" applyFont="1" applyFill="1" applyBorder="1" applyAlignment="1" applyProtection="1">
      <alignment horizontal="left" vertical="center"/>
      <protection/>
    </xf>
    <xf numFmtId="0" fontId="0" fillId="0" borderId="14"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0" borderId="64" xfId="0" applyFont="1" applyFill="1" applyBorder="1" applyAlignment="1" applyProtection="1">
      <alignment horizontal="center"/>
      <protection locked="0"/>
    </xf>
    <xf numFmtId="1" fontId="9" fillId="0" borderId="0" xfId="0" applyNumberFormat="1" applyFont="1" applyBorder="1" applyAlignment="1" applyProtection="1">
      <alignment horizontal="center"/>
      <protection/>
    </xf>
    <xf numFmtId="1" fontId="16" fillId="0" borderId="0" xfId="0" applyNumberFormat="1" applyFont="1" applyBorder="1" applyAlignment="1" applyProtection="1">
      <alignment horizontal="center"/>
      <protection/>
    </xf>
    <xf numFmtId="49" fontId="0" fillId="24" borderId="29" xfId="0" applyNumberFormat="1" applyFont="1" applyFill="1" applyBorder="1" applyAlignment="1" applyProtection="1">
      <alignment horizontal="left" vertical="center"/>
      <protection/>
    </xf>
    <xf numFmtId="0" fontId="0" fillId="0" borderId="36" xfId="0" applyBorder="1"/>
    <xf numFmtId="0" fontId="0" fillId="0" borderId="16" xfId="0" applyNumberFormat="1" applyFont="1" applyBorder="1" applyAlignment="1" applyProtection="1">
      <alignment horizontal="left" vertical="top" wrapText="1"/>
      <protection locked="0"/>
    </xf>
    <xf numFmtId="0" fontId="0" fillId="0" borderId="36" xfId="0" applyNumberFormat="1" applyBorder="1" applyAlignment="1">
      <alignment vertical="top" wrapText="1"/>
    </xf>
    <xf numFmtId="0" fontId="0" fillId="0" borderId="46" xfId="0" applyNumberFormat="1" applyBorder="1" applyAlignment="1">
      <alignment vertical="top" wrapText="1"/>
    </xf>
    <xf numFmtId="0" fontId="0" fillId="0" borderId="36" xfId="0" applyFont="1" applyBorder="1" applyAlignment="1" applyProtection="1">
      <alignment vertical="center" wrapText="1"/>
      <protection/>
    </xf>
    <xf numFmtId="0" fontId="0" fillId="0" borderId="46" xfId="0" applyFont="1" applyBorder="1" applyAlignment="1" applyProtection="1">
      <alignment vertical="center" wrapText="1"/>
      <protection/>
    </xf>
    <xf numFmtId="0" fontId="0" fillId="0" borderId="36" xfId="0" applyFont="1" applyFill="1" applyBorder="1" applyAlignment="1" applyProtection="1">
      <alignment vertical="center" wrapText="1"/>
      <protection/>
    </xf>
    <xf numFmtId="0" fontId="0" fillId="0" borderId="46" xfId="0" applyFont="1" applyFill="1" applyBorder="1" applyAlignment="1" applyProtection="1">
      <alignment vertical="center" wrapText="1"/>
      <protection/>
    </xf>
    <xf numFmtId="0" fontId="0" fillId="0" borderId="0" xfId="0" applyFont="1" applyAlignment="1" applyProtection="1">
      <alignment vertical="center" wrapText="1"/>
      <protection/>
    </xf>
    <xf numFmtId="0" fontId="0" fillId="0" borderId="0" xfId="0" applyAlignment="1">
      <alignment vertical="center" wrapText="1"/>
    </xf>
    <xf numFmtId="0" fontId="3" fillId="0" borderId="0" xfId="0" applyFont="1" applyAlignment="1" applyProtection="1">
      <alignment horizontal="left" vertical="top" wrapText="1"/>
      <protection/>
    </xf>
    <xf numFmtId="0" fontId="0" fillId="0" borderId="51" xfId="0" applyFont="1" applyBorder="1" applyAlignment="1" applyProtection="1">
      <alignment horizontal="center"/>
      <protection locked="0"/>
    </xf>
    <xf numFmtId="0" fontId="0" fillId="0" borderId="10" xfId="0" applyFont="1" applyBorder="1" applyAlignment="1" applyProtection="1">
      <alignment horizontal="center"/>
      <protection locked="0"/>
    </xf>
    <xf numFmtId="0" fontId="1" fillId="0" borderId="0" xfId="0" applyFont="1" applyAlignment="1" applyProtection="1">
      <alignment horizontal="left" vertical="top" wrapText="1"/>
      <protection/>
    </xf>
    <xf numFmtId="0" fontId="0" fillId="0" borderId="0" xfId="0" applyFont="1" applyAlignment="1" applyProtection="1">
      <alignment wrapText="1"/>
      <protection/>
    </xf>
    <xf numFmtId="0" fontId="0" fillId="0" borderId="16"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1" fillId="0" borderId="0" xfId="0" applyFont="1" applyAlignment="1" applyProtection="1">
      <alignment horizontal="center" vertical="center"/>
      <protection/>
    </xf>
    <xf numFmtId="0" fontId="1" fillId="0" borderId="16" xfId="0" applyFont="1" applyBorder="1" applyAlignment="1" applyProtection="1">
      <alignment horizontal="left" vertical="center" wrapText="1"/>
      <protection/>
    </xf>
    <xf numFmtId="0" fontId="1" fillId="0" borderId="36" xfId="0" applyFont="1" applyBorder="1" applyAlignment="1" applyProtection="1">
      <alignment horizontal="left" vertical="center" wrapText="1"/>
      <protection/>
    </xf>
    <xf numFmtId="0" fontId="1" fillId="0" borderId="46" xfId="0" applyFont="1" applyBorder="1" applyAlignment="1" applyProtection="1">
      <alignment horizontal="left" vertical="center" wrapText="1"/>
      <protection/>
    </xf>
    <xf numFmtId="0" fontId="0" fillId="0" borderId="0" xfId="0" applyFont="1" applyAlignment="1" applyProtection="1">
      <alignment horizontal="left" vertical="center" wrapText="1"/>
      <protection/>
    </xf>
    <xf numFmtId="0" fontId="0" fillId="0" borderId="0" xfId="0" applyFont="1" applyAlignment="1" applyProtection="1">
      <alignment horizontal="left" vertical="top" wrapText="1"/>
      <protection/>
    </xf>
    <xf numFmtId="0" fontId="1" fillId="2" borderId="53" xfId="0" applyNumberFormat="1" applyFont="1" applyFill="1" applyBorder="1" applyAlignment="1" applyProtection="1">
      <alignment horizontal="left" vertical="center"/>
      <protection/>
    </xf>
    <xf numFmtId="0" fontId="1" fillId="2" borderId="18" xfId="0" applyNumberFormat="1" applyFont="1" applyFill="1" applyBorder="1" applyAlignment="1" applyProtection="1">
      <alignment horizontal="left" vertical="center"/>
      <protection/>
    </xf>
    <xf numFmtId="0" fontId="1" fillId="2" borderId="54" xfId="0" applyNumberFormat="1" applyFont="1" applyFill="1" applyBorder="1" applyAlignment="1" applyProtection="1">
      <alignment horizontal="left" vertical="center"/>
      <protection/>
    </xf>
    <xf numFmtId="49" fontId="9" fillId="2" borderId="0" xfId="0" applyNumberFormat="1" applyFont="1" applyFill="1" applyBorder="1" applyAlignment="1" applyProtection="1">
      <alignment horizontal="center"/>
      <protection/>
    </xf>
    <xf numFmtId="1" fontId="16" fillId="0" borderId="0" xfId="0" applyNumberFormat="1" applyFont="1" applyBorder="1" applyAlignment="1" applyProtection="1">
      <alignment horizontal="center" vertical="center" wrapText="1"/>
      <protection/>
    </xf>
    <xf numFmtId="0" fontId="1" fillId="0" borderId="16" xfId="0" applyFont="1" applyFill="1" applyBorder="1" applyAlignment="1" applyProtection="1">
      <alignment horizontal="left"/>
      <protection/>
    </xf>
    <xf numFmtId="0" fontId="1" fillId="0" borderId="36" xfId="0" applyFont="1" applyFill="1" applyBorder="1" applyAlignment="1" applyProtection="1">
      <alignment horizontal="left"/>
      <protection/>
    </xf>
    <xf numFmtId="0" fontId="1" fillId="0" borderId="46" xfId="0" applyFont="1" applyFill="1" applyBorder="1" applyAlignment="1" applyProtection="1">
      <alignment horizontal="left"/>
      <protection/>
    </xf>
    <xf numFmtId="0" fontId="9" fillId="2" borderId="0" xfId="0" applyFont="1" applyFill="1" applyBorder="1" applyAlignment="1" applyProtection="1">
      <alignment horizontal="center"/>
      <protection/>
    </xf>
    <xf numFmtId="0" fontId="16" fillId="2" borderId="0" xfId="0" applyFont="1" applyFill="1" applyBorder="1" applyAlignment="1" applyProtection="1">
      <alignment horizontal="center"/>
      <protection/>
    </xf>
    <xf numFmtId="0" fontId="0" fillId="0" borderId="11" xfId="0" applyBorder="1" applyAlignment="1" applyProtection="1">
      <alignment vertical="top"/>
      <protection/>
    </xf>
    <xf numFmtId="0" fontId="1" fillId="0" borderId="0" xfId="0" applyFont="1" applyAlignment="1" applyProtection="1">
      <alignment horizontal="center"/>
      <protection/>
    </xf>
    <xf numFmtId="0" fontId="1" fillId="0" borderId="11" xfId="0" applyFont="1" applyBorder="1" applyAlignment="1" applyProtection="1">
      <alignment horizontal="left"/>
      <protection/>
    </xf>
  </cellXfs>
  <cellStyles count="70">
    <cellStyle name="Normal" xfId="0"/>
    <cellStyle name="Percent" xfId="15"/>
    <cellStyle name="Currency" xfId="16"/>
    <cellStyle name="Currency [0]" xfId="17"/>
    <cellStyle name="Comma" xfId="18"/>
    <cellStyle name="Comma [0]" xfId="19"/>
    <cellStyle name="1" xfId="20"/>
    <cellStyle name="1_CASHFLOW (2)" xfId="21"/>
    <cellStyle name="20% - Accent1" xfId="22"/>
    <cellStyle name="20% - Accent2" xfId="23"/>
    <cellStyle name="20% - Accent3" xfId="24"/>
    <cellStyle name="20% - Accent4" xfId="25"/>
    <cellStyle name="20% - Accent5" xfId="26"/>
    <cellStyle name="20% - Accent6" xfId="27"/>
    <cellStyle name="4" xfId="28"/>
    <cellStyle name="4_CASHFLOW" xfId="29"/>
    <cellStyle name="4_CASHFLOW (2)" xfId="30"/>
    <cellStyle name="4_INCBS" xfId="31"/>
    <cellStyle name="4_INCBS (2)" xfId="32"/>
    <cellStyle name="4_INCFS_APRIL01-ppa" xfId="33"/>
    <cellStyle name="4_QCINCFS" xfId="34"/>
    <cellStyle name="4_QCINCFS (2)" xfId="35"/>
    <cellStyle name="40% - Accent1" xfId="36"/>
    <cellStyle name="40% - Accent2" xfId="37"/>
    <cellStyle name="40% - Accent3" xfId="38"/>
    <cellStyle name="40% - Accent4" xfId="39"/>
    <cellStyle name="40% - Accent5" xfId="40"/>
    <cellStyle name="40% - Accent6" xfId="41"/>
    <cellStyle name="60% - Accent1" xfId="42"/>
    <cellStyle name="60% - Accent2" xfId="43"/>
    <cellStyle name="60% - Accent3" xfId="44"/>
    <cellStyle name="60% - Accent4" xfId="45"/>
    <cellStyle name="60% - Accent5" xfId="46"/>
    <cellStyle name="60% - Accent6" xfId="47"/>
    <cellStyle name="Accent1" xfId="48"/>
    <cellStyle name="Accent2" xfId="49"/>
    <cellStyle name="Accent3" xfId="50"/>
    <cellStyle name="Accent4" xfId="51"/>
    <cellStyle name="Accent5" xfId="52"/>
    <cellStyle name="Accent6" xfId="53"/>
    <cellStyle name="Bad" xfId="54"/>
    <cellStyle name="c2" xfId="55"/>
    <cellStyle name="c50" xfId="56"/>
    <cellStyle name="Calculation" xfId="57"/>
    <cellStyle name="Check Cell" xfId="58"/>
    <cellStyle name="Comma 2" xfId="59"/>
    <cellStyle name="Comma0" xfId="60"/>
    <cellStyle name="Currency 2" xfId="61"/>
    <cellStyle name="Currency0" xfId="62"/>
    <cellStyle name="Date" xfId="63"/>
    <cellStyle name="Explanatory Text" xfId="64"/>
    <cellStyle name="Fixed" xfId="65"/>
    <cellStyle name="Good" xfId="66"/>
    <cellStyle name="Heading 1" xfId="67"/>
    <cellStyle name="Heading 2" xfId="68"/>
    <cellStyle name="Heading 3" xfId="69"/>
    <cellStyle name="Heading 4" xfId="70"/>
    <cellStyle name="Input" xfId="71"/>
    <cellStyle name="Linked Cell" xfId="72"/>
    <cellStyle name="Map Labels" xfId="73"/>
    <cellStyle name="Map Legend" xfId="74"/>
    <cellStyle name="Neutral" xfId="75"/>
    <cellStyle name="Normal 2" xfId="76"/>
    <cellStyle name="Note" xfId="77"/>
    <cellStyle name="Output" xfId="78"/>
    <cellStyle name="Percent 2" xfId="79"/>
    <cellStyle name="t3" xfId="80"/>
    <cellStyle name="Title" xfId="81"/>
    <cellStyle name="Total" xfId="82"/>
    <cellStyle name="Warning Text" xfId="83"/>
  </cellStyles>
  <dxfs count="2">
    <dxf>
      <font>
        <color auto="1"/>
        <condense val="0"/>
        <extend val="0"/>
      </font>
      <fill>
        <patternFill>
          <bgColor indexed="43"/>
        </patternFill>
      </fill>
      <border/>
    </dxf>
    <dxf>
      <font>
        <color auto="1"/>
        <condense val="0"/>
        <extend val="0"/>
      </font>
      <fill>
        <patternFill>
          <bgColor indexed="8"/>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trlProps/ctrlProp1.xml><?xml version="1.0" encoding="utf-8"?>
<formControlPr xmlns="http://schemas.microsoft.com/office/spreadsheetml/2009/9/main" objectType="CheckBox" fmlaLink="$J$11" lockText="1" noThreeD="1"/>
</file>

<file path=xl/ctrlProps/ctrlProp10.xml><?xml version="1.0" encoding="utf-8"?>
<formControlPr xmlns="http://schemas.microsoft.com/office/spreadsheetml/2009/9/main" objectType="CheckBox" fmlaLink="$J$20" lockText="1" noThreeD="1"/>
</file>

<file path=xl/ctrlProps/ctrlProp100.xml><?xml version="1.0" encoding="utf-8"?>
<formControlPr xmlns="http://schemas.microsoft.com/office/spreadsheetml/2009/9/main" objectType="Label" lockText="1"/>
</file>

<file path=xl/ctrlProps/ctrlProp101.xml><?xml version="1.0" encoding="utf-8"?>
<formControlPr xmlns="http://schemas.microsoft.com/office/spreadsheetml/2009/9/main" objectType="Label" lockText="1"/>
</file>

<file path=xl/ctrlProps/ctrlProp102.xml><?xml version="1.0" encoding="utf-8"?>
<formControlPr xmlns="http://schemas.microsoft.com/office/spreadsheetml/2009/9/main" objectType="Label" lockText="1"/>
</file>

<file path=xl/ctrlProps/ctrlProp103.xml><?xml version="1.0" encoding="utf-8"?>
<formControlPr xmlns="http://schemas.microsoft.com/office/spreadsheetml/2009/9/main" objectType="Label" lockText="1"/>
</file>

<file path=xl/ctrlProps/ctrlProp104.xml><?xml version="1.0" encoding="utf-8"?>
<formControlPr xmlns="http://schemas.microsoft.com/office/spreadsheetml/2009/9/main" objectType="Label" lockText="1"/>
</file>

<file path=xl/ctrlProps/ctrlProp105.xml><?xml version="1.0" encoding="utf-8"?>
<formControlPr xmlns="http://schemas.microsoft.com/office/spreadsheetml/2009/9/main" objectType="Label" lockText="1"/>
</file>

<file path=xl/ctrlProps/ctrlProp106.xml><?xml version="1.0" encoding="utf-8"?>
<formControlPr xmlns="http://schemas.microsoft.com/office/spreadsheetml/2009/9/main" objectType="Label" lockText="1"/>
</file>

<file path=xl/ctrlProps/ctrlProp107.xml><?xml version="1.0" encoding="utf-8"?>
<formControlPr xmlns="http://schemas.microsoft.com/office/spreadsheetml/2009/9/main" objectType="Label" lockText="1"/>
</file>

<file path=xl/ctrlProps/ctrlProp11.xml><?xml version="1.0" encoding="utf-8"?>
<formControlPr xmlns="http://schemas.microsoft.com/office/spreadsheetml/2009/9/main" objectType="CheckBox" fmlaLink="$J$21" lockText="1" noThreeD="1"/>
</file>

<file path=xl/ctrlProps/ctrlProp12.xml><?xml version="1.0" encoding="utf-8"?>
<formControlPr xmlns="http://schemas.microsoft.com/office/spreadsheetml/2009/9/main" objectType="CheckBox" fmlaLink="$J$22" lockText="1" noThreeD="1"/>
</file>

<file path=xl/ctrlProps/ctrlProp13.xml><?xml version="1.0" encoding="utf-8"?>
<formControlPr xmlns="http://schemas.microsoft.com/office/spreadsheetml/2009/9/main" objectType="CheckBox" fmlaLink="$J$23" lockText="1" noThreeD="1"/>
</file>

<file path=xl/ctrlProps/ctrlProp14.xml><?xml version="1.0" encoding="utf-8"?>
<formControlPr xmlns="http://schemas.microsoft.com/office/spreadsheetml/2009/9/main" objectType="CheckBox" fmlaLink="$J$24" lockText="1" noThreeD="1"/>
</file>

<file path=xl/ctrlProps/ctrlProp15.xml><?xml version="1.0" encoding="utf-8"?>
<formControlPr xmlns="http://schemas.microsoft.com/office/spreadsheetml/2009/9/main" objectType="CheckBox" fmlaLink="$J$25" lockText="1" noThreeD="1"/>
</file>

<file path=xl/ctrlProps/ctrlProp16.xml><?xml version="1.0" encoding="utf-8"?>
<formControlPr xmlns="http://schemas.microsoft.com/office/spreadsheetml/2009/9/main" objectType="CheckBox" fmlaLink="$J$26" lockText="1" noThreeD="1"/>
</file>

<file path=xl/ctrlProps/ctrlProp17.xml><?xml version="1.0" encoding="utf-8"?>
<formControlPr xmlns="http://schemas.microsoft.com/office/spreadsheetml/2009/9/main" objectType="CheckBox" fmlaLink="$J$27" lockText="1" noThreeD="1"/>
</file>

<file path=xl/ctrlProps/ctrlProp18.xml><?xml version="1.0" encoding="utf-8"?>
<formControlPr xmlns="http://schemas.microsoft.com/office/spreadsheetml/2009/9/main" objectType="CheckBox" fmlaLink="$J$28" lockText="1" noThreeD="1"/>
</file>

<file path=xl/ctrlProps/ctrlProp19.xml><?xml version="1.0" encoding="utf-8"?>
<formControlPr xmlns="http://schemas.microsoft.com/office/spreadsheetml/2009/9/main" objectType="CheckBox" fmlaLink="$J$29" lockText="1" noThreeD="1"/>
</file>

<file path=xl/ctrlProps/ctrlProp2.xml><?xml version="1.0" encoding="utf-8"?>
<formControlPr xmlns="http://schemas.microsoft.com/office/spreadsheetml/2009/9/main" objectType="CheckBox" fmlaLink="$J$12" lockText="1" noThreeD="1"/>
</file>

<file path=xl/ctrlProps/ctrlProp20.xml><?xml version="1.0" encoding="utf-8"?>
<formControlPr xmlns="http://schemas.microsoft.com/office/spreadsheetml/2009/9/main" objectType="CheckBox" fmlaLink="$J$30" lockText="1" noThreeD="1"/>
</file>

<file path=xl/ctrlProps/ctrlProp21.xml><?xml version="1.0" encoding="utf-8"?>
<formControlPr xmlns="http://schemas.microsoft.com/office/spreadsheetml/2009/9/main" objectType="CheckBox" fmlaLink="$J$31" lockText="1" noThreeD="1"/>
</file>

<file path=xl/ctrlProps/ctrlProp22.xml><?xml version="1.0" encoding="utf-8"?>
<formControlPr xmlns="http://schemas.microsoft.com/office/spreadsheetml/2009/9/main" objectType="CheckBox" fmlaLink="$J$32" lockText="1" noThreeD="1"/>
</file>

<file path=xl/ctrlProps/ctrlProp23.xml><?xml version="1.0" encoding="utf-8"?>
<formControlPr xmlns="http://schemas.microsoft.com/office/spreadsheetml/2009/9/main" objectType="CheckBox" fmlaLink="$J$33" lockText="1" noThreeD="1"/>
</file>

<file path=xl/ctrlProps/ctrlProp24.xml><?xml version="1.0" encoding="utf-8"?>
<formControlPr xmlns="http://schemas.microsoft.com/office/spreadsheetml/2009/9/main" objectType="CheckBox" fmlaLink="$J$34" lockText="1" noThreeD="1"/>
</file>

<file path=xl/ctrlProps/ctrlProp25.xml><?xml version="1.0" encoding="utf-8"?>
<formControlPr xmlns="http://schemas.microsoft.com/office/spreadsheetml/2009/9/main" objectType="CheckBox" fmlaLink="$J$35" lockText="1" noThreeD="1"/>
</file>

<file path=xl/ctrlProps/ctrlProp26.xml><?xml version="1.0" encoding="utf-8"?>
<formControlPr xmlns="http://schemas.microsoft.com/office/spreadsheetml/2009/9/main" objectType="CheckBox" fmlaLink="$J$36" lockText="1" noThreeD="1"/>
</file>

<file path=xl/ctrlProps/ctrlProp27.xml><?xml version="1.0" encoding="utf-8"?>
<formControlPr xmlns="http://schemas.microsoft.com/office/spreadsheetml/2009/9/main" objectType="CheckBox" fmlaLink="$J$37" lockText="1" noThreeD="1"/>
</file>

<file path=xl/ctrlProps/ctrlProp28.xml><?xml version="1.0" encoding="utf-8"?>
<formControlPr xmlns="http://schemas.microsoft.com/office/spreadsheetml/2009/9/main" objectType="CheckBox" fmlaLink="$J$38" lockText="1" noThreeD="1"/>
</file>

<file path=xl/ctrlProps/ctrlProp29.xml><?xml version="1.0" encoding="utf-8"?>
<formControlPr xmlns="http://schemas.microsoft.com/office/spreadsheetml/2009/9/main" objectType="CheckBox" fmlaLink="$J$39" lockText="1" noThreeD="1"/>
</file>

<file path=xl/ctrlProps/ctrlProp3.xml><?xml version="1.0" encoding="utf-8"?>
<formControlPr xmlns="http://schemas.microsoft.com/office/spreadsheetml/2009/9/main" objectType="CheckBox" fmlaLink="$J$13" lockText="1" noThreeD="1"/>
</file>

<file path=xl/ctrlProps/ctrlProp30.xml><?xml version="1.0" encoding="utf-8"?>
<formControlPr xmlns="http://schemas.microsoft.com/office/spreadsheetml/2009/9/main" objectType="CheckBox" fmlaLink="$J$40" lockText="1" noThreeD="1"/>
</file>

<file path=xl/ctrlProps/ctrlProp31.xml><?xml version="1.0" encoding="utf-8"?>
<formControlPr xmlns="http://schemas.microsoft.com/office/spreadsheetml/2009/9/main" objectType="CheckBox" fmlaLink="$J$41" lockText="1" noThreeD="1"/>
</file>

<file path=xl/ctrlProps/ctrlProp32.xml><?xml version="1.0" encoding="utf-8"?>
<formControlPr xmlns="http://schemas.microsoft.com/office/spreadsheetml/2009/9/main" objectType="CheckBox" fmlaLink="$J$42" lockText="1" noThreeD="1"/>
</file>

<file path=xl/ctrlProps/ctrlProp33.xml><?xml version="1.0" encoding="utf-8"?>
<formControlPr xmlns="http://schemas.microsoft.com/office/spreadsheetml/2009/9/main" objectType="CheckBox" fmlaLink="$J$43" lockText="1" noThreeD="1"/>
</file>

<file path=xl/ctrlProps/ctrlProp34.xml><?xml version="1.0" encoding="utf-8"?>
<formControlPr xmlns="http://schemas.microsoft.com/office/spreadsheetml/2009/9/main" objectType="CheckBox" fmlaLink="$J$44" lockText="1" noThreeD="1"/>
</file>

<file path=xl/ctrlProps/ctrlProp35.xml><?xml version="1.0" encoding="utf-8"?>
<formControlPr xmlns="http://schemas.microsoft.com/office/spreadsheetml/2009/9/main" objectType="CheckBox" fmlaLink="$J$45" lockText="1" noThreeD="1"/>
</file>

<file path=xl/ctrlProps/ctrlProp36.xml><?xml version="1.0" encoding="utf-8"?>
<formControlPr xmlns="http://schemas.microsoft.com/office/spreadsheetml/2009/9/main" objectType="CheckBox" fmlaLink="$J$46" lockText="1" noThreeD="1"/>
</file>

<file path=xl/ctrlProps/ctrlProp37.xml><?xml version="1.0" encoding="utf-8"?>
<formControlPr xmlns="http://schemas.microsoft.com/office/spreadsheetml/2009/9/main" objectType="CheckBox" fmlaLink="$J$47" lockText="1" noThreeD="1"/>
</file>

<file path=xl/ctrlProps/ctrlProp38.xml><?xml version="1.0" encoding="utf-8"?>
<formControlPr xmlns="http://schemas.microsoft.com/office/spreadsheetml/2009/9/main" objectType="CheckBox" fmlaLink="$J$48" lockText="1" noThreeD="1"/>
</file>

<file path=xl/ctrlProps/ctrlProp39.xml><?xml version="1.0" encoding="utf-8"?>
<formControlPr xmlns="http://schemas.microsoft.com/office/spreadsheetml/2009/9/main" objectType="CheckBox" fmlaLink="$J$49" lockText="1" noThreeD="1"/>
</file>

<file path=xl/ctrlProps/ctrlProp4.xml><?xml version="1.0" encoding="utf-8"?>
<formControlPr xmlns="http://schemas.microsoft.com/office/spreadsheetml/2009/9/main" objectType="CheckBox" fmlaLink="$J$14" lockText="1" noThreeD="1"/>
</file>

<file path=xl/ctrlProps/ctrlProp40.xml><?xml version="1.0" encoding="utf-8"?>
<formControlPr xmlns="http://schemas.microsoft.com/office/spreadsheetml/2009/9/main" objectType="CheckBox" fmlaLink="$J$50" lockText="1" noThreeD="1"/>
</file>

<file path=xl/ctrlProps/ctrlProp41.xml><?xml version="1.0" encoding="utf-8"?>
<formControlPr xmlns="http://schemas.microsoft.com/office/spreadsheetml/2009/9/main" objectType="CheckBox" fmlaLink="$J$51" lockText="1" noThreeD="1"/>
</file>

<file path=xl/ctrlProps/ctrlProp42.xml><?xml version="1.0" encoding="utf-8"?>
<formControlPr xmlns="http://schemas.microsoft.com/office/spreadsheetml/2009/9/main" objectType="CheckBox" fmlaLink="$J$52" lockText="1" noThreeD="1"/>
</file>

<file path=xl/ctrlProps/ctrlProp43.xml><?xml version="1.0" encoding="utf-8"?>
<formControlPr xmlns="http://schemas.microsoft.com/office/spreadsheetml/2009/9/main" objectType="CheckBox" fmlaLink="$J$53" lockText="1" noThreeD="1"/>
</file>

<file path=xl/ctrlProps/ctrlProp44.xml><?xml version="1.0" encoding="utf-8"?>
<formControlPr xmlns="http://schemas.microsoft.com/office/spreadsheetml/2009/9/main" objectType="CheckBox" fmlaLink="$J$54" lockText="1" noThreeD="1"/>
</file>

<file path=xl/ctrlProps/ctrlProp45.xml><?xml version="1.0" encoding="utf-8"?>
<formControlPr xmlns="http://schemas.microsoft.com/office/spreadsheetml/2009/9/main" objectType="CheckBox" fmlaLink="$J$55" lockText="1" noThreeD="1"/>
</file>

<file path=xl/ctrlProps/ctrlProp46.xml><?xml version="1.0" encoding="utf-8"?>
<formControlPr xmlns="http://schemas.microsoft.com/office/spreadsheetml/2009/9/main" objectType="CheckBox" fmlaLink="$J$56" lockText="1" noThreeD="1"/>
</file>

<file path=xl/ctrlProps/ctrlProp47.xml><?xml version="1.0" encoding="utf-8"?>
<formControlPr xmlns="http://schemas.microsoft.com/office/spreadsheetml/2009/9/main" objectType="CheckBox" fmlaLink="$J$57" lockText="1" noThreeD="1"/>
</file>

<file path=xl/ctrlProps/ctrlProp48.xml><?xml version="1.0" encoding="utf-8"?>
<formControlPr xmlns="http://schemas.microsoft.com/office/spreadsheetml/2009/9/main" objectType="CheckBox" fmlaLink="$J$58" lockText="1" noThreeD="1"/>
</file>

<file path=xl/ctrlProps/ctrlProp49.xml><?xml version="1.0" encoding="utf-8"?>
<formControlPr xmlns="http://schemas.microsoft.com/office/spreadsheetml/2009/9/main" objectType="CheckBox" fmlaLink="$J$59" lockText="1" noThreeD="1"/>
</file>

<file path=xl/ctrlProps/ctrlProp5.xml><?xml version="1.0" encoding="utf-8"?>
<formControlPr xmlns="http://schemas.microsoft.com/office/spreadsheetml/2009/9/main" objectType="CheckBox" fmlaLink="$J$15" lockText="1" noThreeD="1"/>
</file>

<file path=xl/ctrlProps/ctrlProp50.xml><?xml version="1.0" encoding="utf-8"?>
<formControlPr xmlns="http://schemas.microsoft.com/office/spreadsheetml/2009/9/main" objectType="CheckBox" fmlaLink="$J$60" lockText="1" noThreeD="1"/>
</file>

<file path=xl/ctrlProps/ctrlProp51.xml><?xml version="1.0" encoding="utf-8"?>
<formControlPr xmlns="http://schemas.microsoft.com/office/spreadsheetml/2009/9/main" objectType="CheckBox" fmlaLink="$J$61" lockText="1" noThreeD="1"/>
</file>

<file path=xl/ctrlProps/ctrlProp52.xml><?xml version="1.0" encoding="utf-8"?>
<formControlPr xmlns="http://schemas.microsoft.com/office/spreadsheetml/2009/9/main" objectType="CheckBox" fmlaLink="$J$62" lockText="1" noThreeD="1"/>
</file>

<file path=xl/ctrlProps/ctrlProp53.xml><?xml version="1.0" encoding="utf-8"?>
<formControlPr xmlns="http://schemas.microsoft.com/office/spreadsheetml/2009/9/main" objectType="CheckBox" fmlaLink="$J$63" lockText="1" noThreeD="1"/>
</file>

<file path=xl/ctrlProps/ctrlProp54.xml><?xml version="1.0" encoding="utf-8"?>
<formControlPr xmlns="http://schemas.microsoft.com/office/spreadsheetml/2009/9/main" objectType="CheckBox" fmlaLink="$J$64" lockText="1" noThreeD="1"/>
</file>

<file path=xl/ctrlProps/ctrlProp55.xml><?xml version="1.0" encoding="utf-8"?>
<formControlPr xmlns="http://schemas.microsoft.com/office/spreadsheetml/2009/9/main" objectType="CheckBox" fmlaLink="$J$65" lockText="1" noThreeD="1"/>
</file>

<file path=xl/ctrlProps/ctrlProp56.xml><?xml version="1.0" encoding="utf-8"?>
<formControlPr xmlns="http://schemas.microsoft.com/office/spreadsheetml/2009/9/main" objectType="CheckBox" fmlaLink="$J$66" lockText="1" noThreeD="1"/>
</file>

<file path=xl/ctrlProps/ctrlProp57.xml><?xml version="1.0" encoding="utf-8"?>
<formControlPr xmlns="http://schemas.microsoft.com/office/spreadsheetml/2009/9/main" objectType="CheckBox" fmlaLink="$J$67" lockText="1" noThreeD="1"/>
</file>

<file path=xl/ctrlProps/ctrlProp58.xml><?xml version="1.0" encoding="utf-8"?>
<formControlPr xmlns="http://schemas.microsoft.com/office/spreadsheetml/2009/9/main" objectType="CheckBox" fmlaLink="$J$68" lockText="1" noThreeD="1"/>
</file>

<file path=xl/ctrlProps/ctrlProp59.xml><?xml version="1.0" encoding="utf-8"?>
<formControlPr xmlns="http://schemas.microsoft.com/office/spreadsheetml/2009/9/main" objectType="CheckBox" fmlaLink="$J$69" lockText="1" noThreeD="1"/>
</file>

<file path=xl/ctrlProps/ctrlProp6.xml><?xml version="1.0" encoding="utf-8"?>
<formControlPr xmlns="http://schemas.microsoft.com/office/spreadsheetml/2009/9/main" objectType="CheckBox" fmlaLink="$J$16" lockText="1" noThreeD="1"/>
</file>

<file path=xl/ctrlProps/ctrlProp60.xml><?xml version="1.0" encoding="utf-8"?>
<formControlPr xmlns="http://schemas.microsoft.com/office/spreadsheetml/2009/9/main" objectType="CheckBox" fmlaLink="$J$70" lockText="1" noThreeD="1"/>
</file>

<file path=xl/ctrlProps/ctrlProp61.xml><?xml version="1.0" encoding="utf-8"?>
<formControlPr xmlns="http://schemas.microsoft.com/office/spreadsheetml/2009/9/main" objectType="CheckBox" fmlaLink="$J$71" lockText="1" noThreeD="1"/>
</file>

<file path=xl/ctrlProps/ctrlProp62.xml><?xml version="1.0" encoding="utf-8"?>
<formControlPr xmlns="http://schemas.microsoft.com/office/spreadsheetml/2009/9/main" objectType="CheckBox" fmlaLink="$J$72" lockText="1" noThreeD="1"/>
</file>

<file path=xl/ctrlProps/ctrlProp63.xml><?xml version="1.0" encoding="utf-8"?>
<formControlPr xmlns="http://schemas.microsoft.com/office/spreadsheetml/2009/9/main" objectType="CheckBox" fmlaLink="$J$73" lockText="1" noThreeD="1"/>
</file>

<file path=xl/ctrlProps/ctrlProp64.xml><?xml version="1.0" encoding="utf-8"?>
<formControlPr xmlns="http://schemas.microsoft.com/office/spreadsheetml/2009/9/main" objectType="CheckBox" fmlaLink="$J$74" lockText="1" noThreeD="1"/>
</file>

<file path=xl/ctrlProps/ctrlProp65.xml><?xml version="1.0" encoding="utf-8"?>
<formControlPr xmlns="http://schemas.microsoft.com/office/spreadsheetml/2009/9/main" objectType="CheckBox" fmlaLink="$J$75" lockText="1" noThreeD="1"/>
</file>

<file path=xl/ctrlProps/ctrlProp66.xml><?xml version="1.0" encoding="utf-8"?>
<formControlPr xmlns="http://schemas.microsoft.com/office/spreadsheetml/2009/9/main" objectType="CheckBox" fmlaLink="$J$76" lockText="1" noThreeD="1"/>
</file>

<file path=xl/ctrlProps/ctrlProp67.xml><?xml version="1.0" encoding="utf-8"?>
<formControlPr xmlns="http://schemas.microsoft.com/office/spreadsheetml/2009/9/main" objectType="CheckBox" fmlaLink="$J$77" lockText="1" noThreeD="1"/>
</file>

<file path=xl/ctrlProps/ctrlProp68.xml><?xml version="1.0" encoding="utf-8"?>
<formControlPr xmlns="http://schemas.microsoft.com/office/spreadsheetml/2009/9/main" objectType="CheckBox" fmlaLink="$J$78" lockText="1" noThreeD="1"/>
</file>

<file path=xl/ctrlProps/ctrlProp69.xml><?xml version="1.0" encoding="utf-8"?>
<formControlPr xmlns="http://schemas.microsoft.com/office/spreadsheetml/2009/9/main" objectType="CheckBox" fmlaLink="$J$79" lockText="1" noThreeD="1"/>
</file>

<file path=xl/ctrlProps/ctrlProp7.xml><?xml version="1.0" encoding="utf-8"?>
<formControlPr xmlns="http://schemas.microsoft.com/office/spreadsheetml/2009/9/main" objectType="CheckBox" fmlaLink="$J$17" lockText="1" noThreeD="1"/>
</file>

<file path=xl/ctrlProps/ctrlProp70.xml><?xml version="1.0" encoding="utf-8"?>
<formControlPr xmlns="http://schemas.microsoft.com/office/spreadsheetml/2009/9/main" objectType="CheckBox" fmlaLink="$J$80" lockText="1" noThreeD="1"/>
</file>

<file path=xl/ctrlProps/ctrlProp71.xml><?xml version="1.0" encoding="utf-8"?>
<formControlPr xmlns="http://schemas.microsoft.com/office/spreadsheetml/2009/9/main" objectType="CheckBox" fmlaLink="$K$81" lockText="1" noThreeD="1"/>
</file>

<file path=xl/ctrlProps/ctrlProp72.xml><?xml version="1.0" encoding="utf-8"?>
<formControlPr xmlns="http://schemas.microsoft.com/office/spreadsheetml/2009/9/main" objectType="Label" lockText="1"/>
</file>

<file path=xl/ctrlProps/ctrlProp73.xml><?xml version="1.0" encoding="utf-8"?>
<formControlPr xmlns="http://schemas.microsoft.com/office/spreadsheetml/2009/9/main" objectType="Label" lockText="1"/>
</file>

<file path=xl/ctrlProps/ctrlProp74.xml><?xml version="1.0" encoding="utf-8"?>
<formControlPr xmlns="http://schemas.microsoft.com/office/spreadsheetml/2009/9/main" objectType="Label" lockText="1"/>
</file>

<file path=xl/ctrlProps/ctrlProp75.xml><?xml version="1.0" encoding="utf-8"?>
<formControlPr xmlns="http://schemas.microsoft.com/office/spreadsheetml/2009/9/main" objectType="Label" lockText="1"/>
</file>

<file path=xl/ctrlProps/ctrlProp76.xml><?xml version="1.0" encoding="utf-8"?>
<formControlPr xmlns="http://schemas.microsoft.com/office/spreadsheetml/2009/9/main" objectType="Label" lockText="1"/>
</file>

<file path=xl/ctrlProps/ctrlProp77.xml><?xml version="1.0" encoding="utf-8"?>
<formControlPr xmlns="http://schemas.microsoft.com/office/spreadsheetml/2009/9/main" objectType="Label" lockText="1"/>
</file>

<file path=xl/ctrlProps/ctrlProp78.xml><?xml version="1.0" encoding="utf-8"?>
<formControlPr xmlns="http://schemas.microsoft.com/office/spreadsheetml/2009/9/main" objectType="Label" lockText="1"/>
</file>

<file path=xl/ctrlProps/ctrlProp79.xml><?xml version="1.0" encoding="utf-8"?>
<formControlPr xmlns="http://schemas.microsoft.com/office/spreadsheetml/2009/9/main" objectType="Label" lockText="1"/>
</file>

<file path=xl/ctrlProps/ctrlProp8.xml><?xml version="1.0" encoding="utf-8"?>
<formControlPr xmlns="http://schemas.microsoft.com/office/spreadsheetml/2009/9/main" objectType="CheckBox" fmlaLink="$J$18" lockText="1" noThreeD="1"/>
</file>

<file path=xl/ctrlProps/ctrlProp80.xml><?xml version="1.0" encoding="utf-8"?>
<formControlPr xmlns="http://schemas.microsoft.com/office/spreadsheetml/2009/9/main" objectType="Label" lockText="1"/>
</file>

<file path=xl/ctrlProps/ctrlProp81.xml><?xml version="1.0" encoding="utf-8"?>
<formControlPr xmlns="http://schemas.microsoft.com/office/spreadsheetml/2009/9/main" objectType="Label" lockText="1"/>
</file>

<file path=xl/ctrlProps/ctrlProp82.xml><?xml version="1.0" encoding="utf-8"?>
<formControlPr xmlns="http://schemas.microsoft.com/office/spreadsheetml/2009/9/main" objectType="Label" lockText="1"/>
</file>

<file path=xl/ctrlProps/ctrlProp83.xml><?xml version="1.0" encoding="utf-8"?>
<formControlPr xmlns="http://schemas.microsoft.com/office/spreadsheetml/2009/9/main" objectType="Label" lockText="1"/>
</file>

<file path=xl/ctrlProps/ctrlProp84.xml><?xml version="1.0" encoding="utf-8"?>
<formControlPr xmlns="http://schemas.microsoft.com/office/spreadsheetml/2009/9/main" objectType="Label" lockText="1"/>
</file>

<file path=xl/ctrlProps/ctrlProp85.xml><?xml version="1.0" encoding="utf-8"?>
<formControlPr xmlns="http://schemas.microsoft.com/office/spreadsheetml/2009/9/main" objectType="Label" lockText="1"/>
</file>

<file path=xl/ctrlProps/ctrlProp86.xml><?xml version="1.0" encoding="utf-8"?>
<formControlPr xmlns="http://schemas.microsoft.com/office/spreadsheetml/2009/9/main" objectType="Label" lockText="1"/>
</file>

<file path=xl/ctrlProps/ctrlProp87.xml><?xml version="1.0" encoding="utf-8"?>
<formControlPr xmlns="http://schemas.microsoft.com/office/spreadsheetml/2009/9/main" objectType="Label" lockText="1"/>
</file>

<file path=xl/ctrlProps/ctrlProp88.xml><?xml version="1.0" encoding="utf-8"?>
<formControlPr xmlns="http://schemas.microsoft.com/office/spreadsheetml/2009/9/main" objectType="Label" lockText="1"/>
</file>

<file path=xl/ctrlProps/ctrlProp89.xml><?xml version="1.0" encoding="utf-8"?>
<formControlPr xmlns="http://schemas.microsoft.com/office/spreadsheetml/2009/9/main" objectType="Label" lockText="1"/>
</file>

<file path=xl/ctrlProps/ctrlProp9.xml><?xml version="1.0" encoding="utf-8"?>
<formControlPr xmlns="http://schemas.microsoft.com/office/spreadsheetml/2009/9/main" objectType="CheckBox" fmlaLink="$J$19" lockText="1" noThreeD="1"/>
</file>

<file path=xl/ctrlProps/ctrlProp90.xml><?xml version="1.0" encoding="utf-8"?>
<formControlPr xmlns="http://schemas.microsoft.com/office/spreadsheetml/2009/9/main" objectType="Label" lockText="1"/>
</file>

<file path=xl/ctrlProps/ctrlProp91.xml><?xml version="1.0" encoding="utf-8"?>
<formControlPr xmlns="http://schemas.microsoft.com/office/spreadsheetml/2009/9/main" objectType="Label" lockText="1"/>
</file>

<file path=xl/ctrlProps/ctrlProp92.xml><?xml version="1.0" encoding="utf-8"?>
<formControlPr xmlns="http://schemas.microsoft.com/office/spreadsheetml/2009/9/main" objectType="Label" lockText="1"/>
</file>

<file path=xl/ctrlProps/ctrlProp93.xml><?xml version="1.0" encoding="utf-8"?>
<formControlPr xmlns="http://schemas.microsoft.com/office/spreadsheetml/2009/9/main" objectType="Label" lockText="1"/>
</file>

<file path=xl/ctrlProps/ctrlProp94.xml><?xml version="1.0" encoding="utf-8"?>
<formControlPr xmlns="http://schemas.microsoft.com/office/spreadsheetml/2009/9/main" objectType="Label" lockText="1"/>
</file>

<file path=xl/ctrlProps/ctrlProp95.xml><?xml version="1.0" encoding="utf-8"?>
<formControlPr xmlns="http://schemas.microsoft.com/office/spreadsheetml/2009/9/main" objectType="Label" lockText="1"/>
</file>

<file path=xl/ctrlProps/ctrlProp96.xml><?xml version="1.0" encoding="utf-8"?>
<formControlPr xmlns="http://schemas.microsoft.com/office/spreadsheetml/2009/9/main" objectType="Label" lockText="1"/>
</file>

<file path=xl/ctrlProps/ctrlProp97.xml><?xml version="1.0" encoding="utf-8"?>
<formControlPr xmlns="http://schemas.microsoft.com/office/spreadsheetml/2009/9/main" objectType="Label" lockText="1"/>
</file>

<file path=xl/ctrlProps/ctrlProp98.xml><?xml version="1.0" encoding="utf-8"?>
<formControlPr xmlns="http://schemas.microsoft.com/office/spreadsheetml/2009/9/main" objectType="Label" lockText="1"/>
</file>

<file path=xl/ctrlProps/ctrlProp99.xml><?xml version="1.0" encoding="utf-8"?>
<formControlPr xmlns="http://schemas.microsoft.com/office/spreadsheetml/2009/9/main" objectType="Label" lockText="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8</xdr:row>
      <xdr:rowOff>0</xdr:rowOff>
    </xdr:from>
    <xdr:to>
      <xdr:col>15</xdr:col>
      <xdr:colOff>0</xdr:colOff>
      <xdr:row>8</xdr:row>
      <xdr:rowOff>0</xdr:rowOff>
    </xdr:to>
    <xdr:sp macro="" textlink="">
      <xdr:nvSpPr>
        <xdr:cNvPr id="18433" name="Text Box 1"/>
        <xdr:cNvSpPr txBox="1">
          <a:spLocks noChangeArrowheads="1"/>
        </xdr:cNvSpPr>
      </xdr:nvSpPr>
      <xdr:spPr bwMode="auto">
        <a:xfrm>
          <a:off x="15163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15</xdr:col>
      <xdr:colOff>0</xdr:colOff>
      <xdr:row>8</xdr:row>
      <xdr:rowOff>0</xdr:rowOff>
    </xdr:from>
    <xdr:to>
      <xdr:col>15</xdr:col>
      <xdr:colOff>0</xdr:colOff>
      <xdr:row>8</xdr:row>
      <xdr:rowOff>0</xdr:rowOff>
    </xdr:to>
    <xdr:sp macro="" textlink="">
      <xdr:nvSpPr>
        <xdr:cNvPr id="18434" name="Text Box 2"/>
        <xdr:cNvSpPr txBox="1">
          <a:spLocks noChangeArrowheads="1"/>
        </xdr:cNvSpPr>
      </xdr:nvSpPr>
      <xdr:spPr bwMode="auto">
        <a:xfrm>
          <a:off x="15163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14</xdr:col>
      <xdr:colOff>800100</xdr:colOff>
      <xdr:row>8</xdr:row>
      <xdr:rowOff>0</xdr:rowOff>
    </xdr:from>
    <xdr:to>
      <xdr:col>15</xdr:col>
      <xdr:colOff>0</xdr:colOff>
      <xdr:row>8</xdr:row>
      <xdr:rowOff>0</xdr:rowOff>
    </xdr:to>
    <xdr:sp macro="" textlink="">
      <xdr:nvSpPr>
        <xdr:cNvPr id="18435" name="Text Box 3"/>
        <xdr:cNvSpPr txBox="1">
          <a:spLocks noChangeArrowheads="1"/>
        </xdr:cNvSpPr>
      </xdr:nvSpPr>
      <xdr:spPr bwMode="auto">
        <a:xfrm>
          <a:off x="149923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15</xdr:col>
      <xdr:colOff>0</xdr:colOff>
      <xdr:row>8</xdr:row>
      <xdr:rowOff>0</xdr:rowOff>
    </xdr:from>
    <xdr:to>
      <xdr:col>15</xdr:col>
      <xdr:colOff>0</xdr:colOff>
      <xdr:row>8</xdr:row>
      <xdr:rowOff>0</xdr:rowOff>
    </xdr:to>
    <xdr:sp macro="" textlink="">
      <xdr:nvSpPr>
        <xdr:cNvPr id="18436" name="Text Box 4"/>
        <xdr:cNvSpPr txBox="1">
          <a:spLocks noChangeArrowheads="1"/>
        </xdr:cNvSpPr>
      </xdr:nvSpPr>
      <xdr:spPr bwMode="auto">
        <a:xfrm>
          <a:off x="15163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15</xdr:col>
      <xdr:colOff>0</xdr:colOff>
      <xdr:row>8</xdr:row>
      <xdr:rowOff>0</xdr:rowOff>
    </xdr:from>
    <xdr:to>
      <xdr:col>15</xdr:col>
      <xdr:colOff>0</xdr:colOff>
      <xdr:row>8</xdr:row>
      <xdr:rowOff>0</xdr:rowOff>
    </xdr:to>
    <xdr:sp macro="" textlink="">
      <xdr:nvSpPr>
        <xdr:cNvPr id="18437" name="Text Box 5"/>
        <xdr:cNvSpPr txBox="1">
          <a:spLocks noChangeArrowheads="1"/>
        </xdr:cNvSpPr>
      </xdr:nvSpPr>
      <xdr:spPr bwMode="auto">
        <a:xfrm>
          <a:off x="15163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15</xdr:col>
      <xdr:colOff>0</xdr:colOff>
      <xdr:row>8</xdr:row>
      <xdr:rowOff>0</xdr:rowOff>
    </xdr:from>
    <xdr:to>
      <xdr:col>15</xdr:col>
      <xdr:colOff>0</xdr:colOff>
      <xdr:row>8</xdr:row>
      <xdr:rowOff>0</xdr:rowOff>
    </xdr:to>
    <xdr:sp macro="" textlink="">
      <xdr:nvSpPr>
        <xdr:cNvPr id="18438" name="Text Box 6"/>
        <xdr:cNvSpPr txBox="1">
          <a:spLocks noChangeArrowheads="1"/>
        </xdr:cNvSpPr>
      </xdr:nvSpPr>
      <xdr:spPr bwMode="auto">
        <a:xfrm>
          <a:off x="15163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15</xdr:col>
      <xdr:colOff>0</xdr:colOff>
      <xdr:row>8</xdr:row>
      <xdr:rowOff>0</xdr:rowOff>
    </xdr:from>
    <xdr:to>
      <xdr:col>15</xdr:col>
      <xdr:colOff>0</xdr:colOff>
      <xdr:row>8</xdr:row>
      <xdr:rowOff>0</xdr:rowOff>
    </xdr:to>
    <xdr:sp macro="" textlink="">
      <xdr:nvSpPr>
        <xdr:cNvPr id="18439" name="Text Box 7"/>
        <xdr:cNvSpPr txBox="1">
          <a:spLocks noChangeArrowheads="1"/>
        </xdr:cNvSpPr>
      </xdr:nvSpPr>
      <xdr:spPr bwMode="auto">
        <a:xfrm>
          <a:off x="15163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15</xdr:col>
      <xdr:colOff>0</xdr:colOff>
      <xdr:row>8</xdr:row>
      <xdr:rowOff>0</xdr:rowOff>
    </xdr:from>
    <xdr:to>
      <xdr:col>15</xdr:col>
      <xdr:colOff>0</xdr:colOff>
      <xdr:row>8</xdr:row>
      <xdr:rowOff>0</xdr:rowOff>
    </xdr:to>
    <xdr:sp macro="" textlink="">
      <xdr:nvSpPr>
        <xdr:cNvPr id="18440" name="Text Box 8"/>
        <xdr:cNvSpPr txBox="1">
          <a:spLocks noChangeArrowheads="1"/>
        </xdr:cNvSpPr>
      </xdr:nvSpPr>
      <xdr:spPr bwMode="auto">
        <a:xfrm>
          <a:off x="15163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15</xdr:col>
      <xdr:colOff>0</xdr:colOff>
      <xdr:row>8</xdr:row>
      <xdr:rowOff>0</xdr:rowOff>
    </xdr:from>
    <xdr:to>
      <xdr:col>15</xdr:col>
      <xdr:colOff>0</xdr:colOff>
      <xdr:row>8</xdr:row>
      <xdr:rowOff>0</xdr:rowOff>
    </xdr:to>
    <xdr:sp macro="" textlink="">
      <xdr:nvSpPr>
        <xdr:cNvPr id="18441" name="Text Box 9"/>
        <xdr:cNvSpPr txBox="1">
          <a:spLocks noChangeArrowheads="1"/>
        </xdr:cNvSpPr>
      </xdr:nvSpPr>
      <xdr:spPr bwMode="auto">
        <a:xfrm>
          <a:off x="15163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15</xdr:col>
      <xdr:colOff>0</xdr:colOff>
      <xdr:row>8</xdr:row>
      <xdr:rowOff>0</xdr:rowOff>
    </xdr:from>
    <xdr:to>
      <xdr:col>15</xdr:col>
      <xdr:colOff>0</xdr:colOff>
      <xdr:row>8</xdr:row>
      <xdr:rowOff>0</xdr:rowOff>
    </xdr:to>
    <xdr:sp macro="" textlink="">
      <xdr:nvSpPr>
        <xdr:cNvPr id="18442" name="Text Box 10"/>
        <xdr:cNvSpPr txBox="1">
          <a:spLocks noChangeArrowheads="1"/>
        </xdr:cNvSpPr>
      </xdr:nvSpPr>
      <xdr:spPr bwMode="auto">
        <a:xfrm>
          <a:off x="15163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15</xdr:col>
      <xdr:colOff>0</xdr:colOff>
      <xdr:row>8</xdr:row>
      <xdr:rowOff>0</xdr:rowOff>
    </xdr:from>
    <xdr:to>
      <xdr:col>15</xdr:col>
      <xdr:colOff>0</xdr:colOff>
      <xdr:row>8</xdr:row>
      <xdr:rowOff>0</xdr:rowOff>
    </xdr:to>
    <xdr:sp macro="" textlink="">
      <xdr:nvSpPr>
        <xdr:cNvPr id="18443" name="Text Box 11"/>
        <xdr:cNvSpPr txBox="1">
          <a:spLocks noChangeArrowheads="1"/>
        </xdr:cNvSpPr>
      </xdr:nvSpPr>
      <xdr:spPr bwMode="auto">
        <a:xfrm>
          <a:off x="15163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15</xdr:col>
      <xdr:colOff>0</xdr:colOff>
      <xdr:row>8</xdr:row>
      <xdr:rowOff>0</xdr:rowOff>
    </xdr:from>
    <xdr:to>
      <xdr:col>15</xdr:col>
      <xdr:colOff>0</xdr:colOff>
      <xdr:row>8</xdr:row>
      <xdr:rowOff>0</xdr:rowOff>
    </xdr:to>
    <xdr:sp macro="" textlink="">
      <xdr:nvSpPr>
        <xdr:cNvPr id="18444" name="Text Box 12"/>
        <xdr:cNvSpPr txBox="1">
          <a:spLocks noChangeArrowheads="1"/>
        </xdr:cNvSpPr>
      </xdr:nvSpPr>
      <xdr:spPr bwMode="auto">
        <a:xfrm>
          <a:off x="15163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15</xdr:col>
      <xdr:colOff>0</xdr:colOff>
      <xdr:row>8</xdr:row>
      <xdr:rowOff>0</xdr:rowOff>
    </xdr:from>
    <xdr:to>
      <xdr:col>15</xdr:col>
      <xdr:colOff>0</xdr:colOff>
      <xdr:row>8</xdr:row>
      <xdr:rowOff>0</xdr:rowOff>
    </xdr:to>
    <xdr:sp macro="" textlink="">
      <xdr:nvSpPr>
        <xdr:cNvPr id="18445" name="Text Box 13"/>
        <xdr:cNvSpPr txBox="1">
          <a:spLocks noChangeArrowheads="1"/>
        </xdr:cNvSpPr>
      </xdr:nvSpPr>
      <xdr:spPr bwMode="auto">
        <a:xfrm>
          <a:off x="15163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15</xdr:col>
      <xdr:colOff>0</xdr:colOff>
      <xdr:row>8</xdr:row>
      <xdr:rowOff>0</xdr:rowOff>
    </xdr:from>
    <xdr:to>
      <xdr:col>15</xdr:col>
      <xdr:colOff>0</xdr:colOff>
      <xdr:row>8</xdr:row>
      <xdr:rowOff>0</xdr:rowOff>
    </xdr:to>
    <xdr:sp macro="" textlink="">
      <xdr:nvSpPr>
        <xdr:cNvPr id="18446" name="Text Box 14"/>
        <xdr:cNvSpPr txBox="1">
          <a:spLocks noChangeArrowheads="1"/>
        </xdr:cNvSpPr>
      </xdr:nvSpPr>
      <xdr:spPr bwMode="auto">
        <a:xfrm>
          <a:off x="15163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15</xdr:col>
      <xdr:colOff>0</xdr:colOff>
      <xdr:row>8</xdr:row>
      <xdr:rowOff>0</xdr:rowOff>
    </xdr:from>
    <xdr:to>
      <xdr:col>15</xdr:col>
      <xdr:colOff>0</xdr:colOff>
      <xdr:row>8</xdr:row>
      <xdr:rowOff>0</xdr:rowOff>
    </xdr:to>
    <xdr:sp macro="" textlink="">
      <xdr:nvSpPr>
        <xdr:cNvPr id="18447" name="Text Box 15"/>
        <xdr:cNvSpPr txBox="1">
          <a:spLocks noChangeArrowheads="1"/>
        </xdr:cNvSpPr>
      </xdr:nvSpPr>
      <xdr:spPr bwMode="auto">
        <a:xfrm>
          <a:off x="15163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15</xdr:col>
      <xdr:colOff>0</xdr:colOff>
      <xdr:row>8</xdr:row>
      <xdr:rowOff>0</xdr:rowOff>
    </xdr:from>
    <xdr:to>
      <xdr:col>15</xdr:col>
      <xdr:colOff>0</xdr:colOff>
      <xdr:row>8</xdr:row>
      <xdr:rowOff>0</xdr:rowOff>
    </xdr:to>
    <xdr:sp macro="" textlink="">
      <xdr:nvSpPr>
        <xdr:cNvPr id="18448" name="Text Box 16"/>
        <xdr:cNvSpPr txBox="1">
          <a:spLocks noChangeArrowheads="1"/>
        </xdr:cNvSpPr>
      </xdr:nvSpPr>
      <xdr:spPr bwMode="auto">
        <a:xfrm>
          <a:off x="15163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15</xdr:col>
      <xdr:colOff>0</xdr:colOff>
      <xdr:row>8</xdr:row>
      <xdr:rowOff>0</xdr:rowOff>
    </xdr:from>
    <xdr:to>
      <xdr:col>15</xdr:col>
      <xdr:colOff>0</xdr:colOff>
      <xdr:row>8</xdr:row>
      <xdr:rowOff>0</xdr:rowOff>
    </xdr:to>
    <xdr:sp macro="" textlink="">
      <xdr:nvSpPr>
        <xdr:cNvPr id="18449" name="Text Box 17"/>
        <xdr:cNvSpPr txBox="1">
          <a:spLocks noChangeArrowheads="1"/>
        </xdr:cNvSpPr>
      </xdr:nvSpPr>
      <xdr:spPr bwMode="auto">
        <a:xfrm>
          <a:off x="15163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15</xdr:col>
      <xdr:colOff>0</xdr:colOff>
      <xdr:row>8</xdr:row>
      <xdr:rowOff>0</xdr:rowOff>
    </xdr:from>
    <xdr:to>
      <xdr:col>15</xdr:col>
      <xdr:colOff>0</xdr:colOff>
      <xdr:row>8</xdr:row>
      <xdr:rowOff>0</xdr:rowOff>
    </xdr:to>
    <xdr:sp macro="" textlink="">
      <xdr:nvSpPr>
        <xdr:cNvPr id="18450" name="Text Box 18"/>
        <xdr:cNvSpPr txBox="1">
          <a:spLocks noChangeArrowheads="1"/>
        </xdr:cNvSpPr>
      </xdr:nvSpPr>
      <xdr:spPr bwMode="auto">
        <a:xfrm>
          <a:off x="15163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15</xdr:col>
      <xdr:colOff>0</xdr:colOff>
      <xdr:row>8</xdr:row>
      <xdr:rowOff>0</xdr:rowOff>
    </xdr:from>
    <xdr:to>
      <xdr:col>15</xdr:col>
      <xdr:colOff>0</xdr:colOff>
      <xdr:row>8</xdr:row>
      <xdr:rowOff>0</xdr:rowOff>
    </xdr:to>
    <xdr:sp macro="" textlink="">
      <xdr:nvSpPr>
        <xdr:cNvPr id="18451" name="Text Box 19"/>
        <xdr:cNvSpPr txBox="1">
          <a:spLocks noChangeArrowheads="1"/>
        </xdr:cNvSpPr>
      </xdr:nvSpPr>
      <xdr:spPr bwMode="auto">
        <a:xfrm>
          <a:off x="15163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15</xdr:col>
      <xdr:colOff>0</xdr:colOff>
      <xdr:row>8</xdr:row>
      <xdr:rowOff>0</xdr:rowOff>
    </xdr:from>
    <xdr:to>
      <xdr:col>15</xdr:col>
      <xdr:colOff>0</xdr:colOff>
      <xdr:row>8</xdr:row>
      <xdr:rowOff>0</xdr:rowOff>
    </xdr:to>
    <xdr:sp macro="" textlink="">
      <xdr:nvSpPr>
        <xdr:cNvPr id="18452" name="Text Box 20"/>
        <xdr:cNvSpPr txBox="1">
          <a:spLocks noChangeArrowheads="1"/>
        </xdr:cNvSpPr>
      </xdr:nvSpPr>
      <xdr:spPr bwMode="auto">
        <a:xfrm>
          <a:off x="15163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15</xdr:col>
      <xdr:colOff>0</xdr:colOff>
      <xdr:row>8</xdr:row>
      <xdr:rowOff>0</xdr:rowOff>
    </xdr:from>
    <xdr:to>
      <xdr:col>15</xdr:col>
      <xdr:colOff>0</xdr:colOff>
      <xdr:row>8</xdr:row>
      <xdr:rowOff>0</xdr:rowOff>
    </xdr:to>
    <xdr:sp macro="" textlink="">
      <xdr:nvSpPr>
        <xdr:cNvPr id="18453" name="Text Box 21"/>
        <xdr:cNvSpPr txBox="1">
          <a:spLocks noChangeArrowheads="1"/>
        </xdr:cNvSpPr>
      </xdr:nvSpPr>
      <xdr:spPr bwMode="auto">
        <a:xfrm>
          <a:off x="15163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15</xdr:col>
      <xdr:colOff>0</xdr:colOff>
      <xdr:row>8</xdr:row>
      <xdr:rowOff>0</xdr:rowOff>
    </xdr:from>
    <xdr:to>
      <xdr:col>15</xdr:col>
      <xdr:colOff>0</xdr:colOff>
      <xdr:row>8</xdr:row>
      <xdr:rowOff>0</xdr:rowOff>
    </xdr:to>
    <xdr:sp macro="" textlink="">
      <xdr:nvSpPr>
        <xdr:cNvPr id="18454" name="Text Box 22"/>
        <xdr:cNvSpPr txBox="1">
          <a:spLocks noChangeArrowheads="1"/>
        </xdr:cNvSpPr>
      </xdr:nvSpPr>
      <xdr:spPr bwMode="auto">
        <a:xfrm>
          <a:off x="15163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15</xdr:col>
      <xdr:colOff>0</xdr:colOff>
      <xdr:row>8</xdr:row>
      <xdr:rowOff>0</xdr:rowOff>
    </xdr:from>
    <xdr:to>
      <xdr:col>15</xdr:col>
      <xdr:colOff>0</xdr:colOff>
      <xdr:row>8</xdr:row>
      <xdr:rowOff>0</xdr:rowOff>
    </xdr:to>
    <xdr:sp macro="" textlink="">
      <xdr:nvSpPr>
        <xdr:cNvPr id="18455" name="Text Box 23"/>
        <xdr:cNvSpPr txBox="1">
          <a:spLocks noChangeArrowheads="1"/>
        </xdr:cNvSpPr>
      </xdr:nvSpPr>
      <xdr:spPr bwMode="auto">
        <a:xfrm>
          <a:off x="15163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15</xdr:col>
      <xdr:colOff>0</xdr:colOff>
      <xdr:row>8</xdr:row>
      <xdr:rowOff>0</xdr:rowOff>
    </xdr:from>
    <xdr:to>
      <xdr:col>15</xdr:col>
      <xdr:colOff>0</xdr:colOff>
      <xdr:row>8</xdr:row>
      <xdr:rowOff>0</xdr:rowOff>
    </xdr:to>
    <xdr:sp macro="" textlink="">
      <xdr:nvSpPr>
        <xdr:cNvPr id="18456" name="Text Box 24"/>
        <xdr:cNvSpPr txBox="1">
          <a:spLocks noChangeArrowheads="1"/>
        </xdr:cNvSpPr>
      </xdr:nvSpPr>
      <xdr:spPr bwMode="auto">
        <a:xfrm>
          <a:off x="15163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15</xdr:col>
      <xdr:colOff>0</xdr:colOff>
      <xdr:row>8</xdr:row>
      <xdr:rowOff>0</xdr:rowOff>
    </xdr:from>
    <xdr:to>
      <xdr:col>15</xdr:col>
      <xdr:colOff>0</xdr:colOff>
      <xdr:row>8</xdr:row>
      <xdr:rowOff>0</xdr:rowOff>
    </xdr:to>
    <xdr:sp macro="" textlink="">
      <xdr:nvSpPr>
        <xdr:cNvPr id="18457" name="Text Box 25"/>
        <xdr:cNvSpPr txBox="1">
          <a:spLocks noChangeArrowheads="1"/>
        </xdr:cNvSpPr>
      </xdr:nvSpPr>
      <xdr:spPr bwMode="auto">
        <a:xfrm>
          <a:off x="15163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15</xdr:col>
      <xdr:colOff>0</xdr:colOff>
      <xdr:row>8</xdr:row>
      <xdr:rowOff>0</xdr:rowOff>
    </xdr:from>
    <xdr:to>
      <xdr:col>15</xdr:col>
      <xdr:colOff>0</xdr:colOff>
      <xdr:row>8</xdr:row>
      <xdr:rowOff>0</xdr:rowOff>
    </xdr:to>
    <xdr:sp macro="" textlink="">
      <xdr:nvSpPr>
        <xdr:cNvPr id="18458" name="Text Box 26"/>
        <xdr:cNvSpPr txBox="1">
          <a:spLocks noChangeArrowheads="1"/>
        </xdr:cNvSpPr>
      </xdr:nvSpPr>
      <xdr:spPr bwMode="auto">
        <a:xfrm>
          <a:off x="15163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15</xdr:col>
      <xdr:colOff>0</xdr:colOff>
      <xdr:row>8</xdr:row>
      <xdr:rowOff>0</xdr:rowOff>
    </xdr:from>
    <xdr:to>
      <xdr:col>15</xdr:col>
      <xdr:colOff>0</xdr:colOff>
      <xdr:row>8</xdr:row>
      <xdr:rowOff>0</xdr:rowOff>
    </xdr:to>
    <xdr:sp macro="" textlink="">
      <xdr:nvSpPr>
        <xdr:cNvPr id="18459" name="Text Box 27"/>
        <xdr:cNvSpPr txBox="1">
          <a:spLocks noChangeArrowheads="1"/>
        </xdr:cNvSpPr>
      </xdr:nvSpPr>
      <xdr:spPr bwMode="auto">
        <a:xfrm>
          <a:off x="15163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15</xdr:col>
      <xdr:colOff>0</xdr:colOff>
      <xdr:row>8</xdr:row>
      <xdr:rowOff>0</xdr:rowOff>
    </xdr:from>
    <xdr:to>
      <xdr:col>15</xdr:col>
      <xdr:colOff>0</xdr:colOff>
      <xdr:row>8</xdr:row>
      <xdr:rowOff>0</xdr:rowOff>
    </xdr:to>
    <xdr:sp macro="" textlink="">
      <xdr:nvSpPr>
        <xdr:cNvPr id="18460" name="Text Box 28"/>
        <xdr:cNvSpPr txBox="1">
          <a:spLocks noChangeArrowheads="1"/>
        </xdr:cNvSpPr>
      </xdr:nvSpPr>
      <xdr:spPr bwMode="auto">
        <a:xfrm>
          <a:off x="15163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15</xdr:col>
      <xdr:colOff>0</xdr:colOff>
      <xdr:row>8</xdr:row>
      <xdr:rowOff>0</xdr:rowOff>
    </xdr:from>
    <xdr:to>
      <xdr:col>15</xdr:col>
      <xdr:colOff>0</xdr:colOff>
      <xdr:row>8</xdr:row>
      <xdr:rowOff>0</xdr:rowOff>
    </xdr:to>
    <xdr:sp macro="" textlink="">
      <xdr:nvSpPr>
        <xdr:cNvPr id="18461" name="Text Box 29"/>
        <xdr:cNvSpPr txBox="1">
          <a:spLocks noChangeArrowheads="1"/>
        </xdr:cNvSpPr>
      </xdr:nvSpPr>
      <xdr:spPr bwMode="auto">
        <a:xfrm>
          <a:off x="15163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462" name="Text Box 30"/>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463" name="Text Box 3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800100</xdr:colOff>
      <xdr:row>8</xdr:row>
      <xdr:rowOff>0</xdr:rowOff>
    </xdr:from>
    <xdr:to>
      <xdr:col>19</xdr:col>
      <xdr:colOff>0</xdr:colOff>
      <xdr:row>8</xdr:row>
      <xdr:rowOff>0</xdr:rowOff>
    </xdr:to>
    <xdr:sp macro="" textlink="">
      <xdr:nvSpPr>
        <xdr:cNvPr id="18464" name="Text Box 32"/>
        <xdr:cNvSpPr txBox="1">
          <a:spLocks noChangeArrowheads="1"/>
        </xdr:cNvSpPr>
      </xdr:nvSpPr>
      <xdr:spPr bwMode="auto">
        <a:xfrm>
          <a:off x="188785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465" name="Text Box 33"/>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466" name="Text Box 3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467" name="Text Box 3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468" name="Text Box 3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469" name="Text Box 3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470" name="Text Box 3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471" name="Text Box 3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472" name="Text Box 40"/>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473" name="Text Box 4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474" name="Text Box 4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475" name="Text Box 43"/>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476" name="Text Box 4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477" name="Text Box 4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478" name="Text Box 4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479" name="Text Box 4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480" name="Text Box 4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481" name="Text Box 4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482" name="Text Box 50"/>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483" name="Text Box 5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484" name="Text Box 5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485" name="Text Box 53"/>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486" name="Text Box 5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487" name="Text Box 5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488" name="Text Box 5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489" name="Text Box 5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490" name="Text Box 5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25</xdr:col>
      <xdr:colOff>0</xdr:colOff>
      <xdr:row>8</xdr:row>
      <xdr:rowOff>0</xdr:rowOff>
    </xdr:from>
    <xdr:to>
      <xdr:col>25</xdr:col>
      <xdr:colOff>0</xdr:colOff>
      <xdr:row>8</xdr:row>
      <xdr:rowOff>0</xdr:rowOff>
    </xdr:to>
    <xdr:sp macro="" textlink="">
      <xdr:nvSpPr>
        <xdr:cNvPr id="18491" name="Text Box 59"/>
        <xdr:cNvSpPr txBox="1">
          <a:spLocks noChangeArrowheads="1"/>
        </xdr:cNvSpPr>
      </xdr:nvSpPr>
      <xdr:spPr bwMode="auto">
        <a:xfrm>
          <a:off x="24879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25</xdr:col>
      <xdr:colOff>0</xdr:colOff>
      <xdr:row>8</xdr:row>
      <xdr:rowOff>0</xdr:rowOff>
    </xdr:from>
    <xdr:to>
      <xdr:col>25</xdr:col>
      <xdr:colOff>0</xdr:colOff>
      <xdr:row>8</xdr:row>
      <xdr:rowOff>0</xdr:rowOff>
    </xdr:to>
    <xdr:sp macro="" textlink="">
      <xdr:nvSpPr>
        <xdr:cNvPr id="18492" name="Text Box 60"/>
        <xdr:cNvSpPr txBox="1">
          <a:spLocks noChangeArrowheads="1"/>
        </xdr:cNvSpPr>
      </xdr:nvSpPr>
      <xdr:spPr bwMode="auto">
        <a:xfrm>
          <a:off x="24879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24</xdr:col>
      <xdr:colOff>800100</xdr:colOff>
      <xdr:row>8</xdr:row>
      <xdr:rowOff>0</xdr:rowOff>
    </xdr:from>
    <xdr:to>
      <xdr:col>25</xdr:col>
      <xdr:colOff>0</xdr:colOff>
      <xdr:row>8</xdr:row>
      <xdr:rowOff>0</xdr:rowOff>
    </xdr:to>
    <xdr:sp macro="" textlink="">
      <xdr:nvSpPr>
        <xdr:cNvPr id="18493" name="Text Box 61"/>
        <xdr:cNvSpPr txBox="1">
          <a:spLocks noChangeArrowheads="1"/>
        </xdr:cNvSpPr>
      </xdr:nvSpPr>
      <xdr:spPr bwMode="auto">
        <a:xfrm>
          <a:off x="247078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25</xdr:col>
      <xdr:colOff>0</xdr:colOff>
      <xdr:row>8</xdr:row>
      <xdr:rowOff>0</xdr:rowOff>
    </xdr:from>
    <xdr:to>
      <xdr:col>25</xdr:col>
      <xdr:colOff>0</xdr:colOff>
      <xdr:row>8</xdr:row>
      <xdr:rowOff>0</xdr:rowOff>
    </xdr:to>
    <xdr:sp macro="" textlink="">
      <xdr:nvSpPr>
        <xdr:cNvPr id="18494" name="Text Box 62"/>
        <xdr:cNvSpPr txBox="1">
          <a:spLocks noChangeArrowheads="1"/>
        </xdr:cNvSpPr>
      </xdr:nvSpPr>
      <xdr:spPr bwMode="auto">
        <a:xfrm>
          <a:off x="24879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25</xdr:col>
      <xdr:colOff>0</xdr:colOff>
      <xdr:row>8</xdr:row>
      <xdr:rowOff>0</xdr:rowOff>
    </xdr:from>
    <xdr:to>
      <xdr:col>25</xdr:col>
      <xdr:colOff>0</xdr:colOff>
      <xdr:row>8</xdr:row>
      <xdr:rowOff>0</xdr:rowOff>
    </xdr:to>
    <xdr:sp macro="" textlink="">
      <xdr:nvSpPr>
        <xdr:cNvPr id="18495" name="Text Box 63"/>
        <xdr:cNvSpPr txBox="1">
          <a:spLocks noChangeArrowheads="1"/>
        </xdr:cNvSpPr>
      </xdr:nvSpPr>
      <xdr:spPr bwMode="auto">
        <a:xfrm>
          <a:off x="24879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25</xdr:col>
      <xdr:colOff>0</xdr:colOff>
      <xdr:row>8</xdr:row>
      <xdr:rowOff>0</xdr:rowOff>
    </xdr:from>
    <xdr:to>
      <xdr:col>25</xdr:col>
      <xdr:colOff>0</xdr:colOff>
      <xdr:row>8</xdr:row>
      <xdr:rowOff>0</xdr:rowOff>
    </xdr:to>
    <xdr:sp macro="" textlink="">
      <xdr:nvSpPr>
        <xdr:cNvPr id="18496" name="Text Box 64"/>
        <xdr:cNvSpPr txBox="1">
          <a:spLocks noChangeArrowheads="1"/>
        </xdr:cNvSpPr>
      </xdr:nvSpPr>
      <xdr:spPr bwMode="auto">
        <a:xfrm>
          <a:off x="24879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25</xdr:col>
      <xdr:colOff>0</xdr:colOff>
      <xdr:row>8</xdr:row>
      <xdr:rowOff>0</xdr:rowOff>
    </xdr:from>
    <xdr:to>
      <xdr:col>25</xdr:col>
      <xdr:colOff>0</xdr:colOff>
      <xdr:row>8</xdr:row>
      <xdr:rowOff>0</xdr:rowOff>
    </xdr:to>
    <xdr:sp macro="" textlink="">
      <xdr:nvSpPr>
        <xdr:cNvPr id="18497" name="Text Box 65"/>
        <xdr:cNvSpPr txBox="1">
          <a:spLocks noChangeArrowheads="1"/>
        </xdr:cNvSpPr>
      </xdr:nvSpPr>
      <xdr:spPr bwMode="auto">
        <a:xfrm>
          <a:off x="24879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25</xdr:col>
      <xdr:colOff>0</xdr:colOff>
      <xdr:row>8</xdr:row>
      <xdr:rowOff>0</xdr:rowOff>
    </xdr:from>
    <xdr:to>
      <xdr:col>25</xdr:col>
      <xdr:colOff>0</xdr:colOff>
      <xdr:row>8</xdr:row>
      <xdr:rowOff>0</xdr:rowOff>
    </xdr:to>
    <xdr:sp macro="" textlink="">
      <xdr:nvSpPr>
        <xdr:cNvPr id="18498" name="Text Box 66"/>
        <xdr:cNvSpPr txBox="1">
          <a:spLocks noChangeArrowheads="1"/>
        </xdr:cNvSpPr>
      </xdr:nvSpPr>
      <xdr:spPr bwMode="auto">
        <a:xfrm>
          <a:off x="24879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25</xdr:col>
      <xdr:colOff>0</xdr:colOff>
      <xdr:row>8</xdr:row>
      <xdr:rowOff>0</xdr:rowOff>
    </xdr:from>
    <xdr:to>
      <xdr:col>25</xdr:col>
      <xdr:colOff>0</xdr:colOff>
      <xdr:row>8</xdr:row>
      <xdr:rowOff>0</xdr:rowOff>
    </xdr:to>
    <xdr:sp macro="" textlink="">
      <xdr:nvSpPr>
        <xdr:cNvPr id="18499" name="Text Box 67"/>
        <xdr:cNvSpPr txBox="1">
          <a:spLocks noChangeArrowheads="1"/>
        </xdr:cNvSpPr>
      </xdr:nvSpPr>
      <xdr:spPr bwMode="auto">
        <a:xfrm>
          <a:off x="24879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25</xdr:col>
      <xdr:colOff>0</xdr:colOff>
      <xdr:row>8</xdr:row>
      <xdr:rowOff>0</xdr:rowOff>
    </xdr:from>
    <xdr:to>
      <xdr:col>25</xdr:col>
      <xdr:colOff>0</xdr:colOff>
      <xdr:row>8</xdr:row>
      <xdr:rowOff>0</xdr:rowOff>
    </xdr:to>
    <xdr:sp macro="" textlink="">
      <xdr:nvSpPr>
        <xdr:cNvPr id="18500" name="Text Box 68"/>
        <xdr:cNvSpPr txBox="1">
          <a:spLocks noChangeArrowheads="1"/>
        </xdr:cNvSpPr>
      </xdr:nvSpPr>
      <xdr:spPr bwMode="auto">
        <a:xfrm>
          <a:off x="24879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25</xdr:col>
      <xdr:colOff>0</xdr:colOff>
      <xdr:row>8</xdr:row>
      <xdr:rowOff>0</xdr:rowOff>
    </xdr:from>
    <xdr:to>
      <xdr:col>25</xdr:col>
      <xdr:colOff>0</xdr:colOff>
      <xdr:row>8</xdr:row>
      <xdr:rowOff>0</xdr:rowOff>
    </xdr:to>
    <xdr:sp macro="" textlink="">
      <xdr:nvSpPr>
        <xdr:cNvPr id="18501" name="Text Box 69"/>
        <xdr:cNvSpPr txBox="1">
          <a:spLocks noChangeArrowheads="1"/>
        </xdr:cNvSpPr>
      </xdr:nvSpPr>
      <xdr:spPr bwMode="auto">
        <a:xfrm>
          <a:off x="24879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25</xdr:col>
      <xdr:colOff>0</xdr:colOff>
      <xdr:row>8</xdr:row>
      <xdr:rowOff>0</xdr:rowOff>
    </xdr:from>
    <xdr:to>
      <xdr:col>25</xdr:col>
      <xdr:colOff>0</xdr:colOff>
      <xdr:row>8</xdr:row>
      <xdr:rowOff>0</xdr:rowOff>
    </xdr:to>
    <xdr:sp macro="" textlink="">
      <xdr:nvSpPr>
        <xdr:cNvPr id="18502" name="Text Box 70"/>
        <xdr:cNvSpPr txBox="1">
          <a:spLocks noChangeArrowheads="1"/>
        </xdr:cNvSpPr>
      </xdr:nvSpPr>
      <xdr:spPr bwMode="auto">
        <a:xfrm>
          <a:off x="24879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25</xdr:col>
      <xdr:colOff>0</xdr:colOff>
      <xdr:row>8</xdr:row>
      <xdr:rowOff>0</xdr:rowOff>
    </xdr:from>
    <xdr:to>
      <xdr:col>25</xdr:col>
      <xdr:colOff>0</xdr:colOff>
      <xdr:row>8</xdr:row>
      <xdr:rowOff>0</xdr:rowOff>
    </xdr:to>
    <xdr:sp macro="" textlink="">
      <xdr:nvSpPr>
        <xdr:cNvPr id="18503" name="Text Box 71"/>
        <xdr:cNvSpPr txBox="1">
          <a:spLocks noChangeArrowheads="1"/>
        </xdr:cNvSpPr>
      </xdr:nvSpPr>
      <xdr:spPr bwMode="auto">
        <a:xfrm>
          <a:off x="24879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25</xdr:col>
      <xdr:colOff>0</xdr:colOff>
      <xdr:row>8</xdr:row>
      <xdr:rowOff>0</xdr:rowOff>
    </xdr:from>
    <xdr:to>
      <xdr:col>25</xdr:col>
      <xdr:colOff>0</xdr:colOff>
      <xdr:row>8</xdr:row>
      <xdr:rowOff>0</xdr:rowOff>
    </xdr:to>
    <xdr:sp macro="" textlink="">
      <xdr:nvSpPr>
        <xdr:cNvPr id="18504" name="Text Box 72"/>
        <xdr:cNvSpPr txBox="1">
          <a:spLocks noChangeArrowheads="1"/>
        </xdr:cNvSpPr>
      </xdr:nvSpPr>
      <xdr:spPr bwMode="auto">
        <a:xfrm>
          <a:off x="24879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25</xdr:col>
      <xdr:colOff>0</xdr:colOff>
      <xdr:row>8</xdr:row>
      <xdr:rowOff>0</xdr:rowOff>
    </xdr:from>
    <xdr:to>
      <xdr:col>25</xdr:col>
      <xdr:colOff>0</xdr:colOff>
      <xdr:row>8</xdr:row>
      <xdr:rowOff>0</xdr:rowOff>
    </xdr:to>
    <xdr:sp macro="" textlink="">
      <xdr:nvSpPr>
        <xdr:cNvPr id="18505" name="Text Box 73"/>
        <xdr:cNvSpPr txBox="1">
          <a:spLocks noChangeArrowheads="1"/>
        </xdr:cNvSpPr>
      </xdr:nvSpPr>
      <xdr:spPr bwMode="auto">
        <a:xfrm>
          <a:off x="24879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25</xdr:col>
      <xdr:colOff>0</xdr:colOff>
      <xdr:row>8</xdr:row>
      <xdr:rowOff>0</xdr:rowOff>
    </xdr:from>
    <xdr:to>
      <xdr:col>25</xdr:col>
      <xdr:colOff>0</xdr:colOff>
      <xdr:row>8</xdr:row>
      <xdr:rowOff>0</xdr:rowOff>
    </xdr:to>
    <xdr:sp macro="" textlink="">
      <xdr:nvSpPr>
        <xdr:cNvPr id="18506" name="Text Box 74"/>
        <xdr:cNvSpPr txBox="1">
          <a:spLocks noChangeArrowheads="1"/>
        </xdr:cNvSpPr>
      </xdr:nvSpPr>
      <xdr:spPr bwMode="auto">
        <a:xfrm>
          <a:off x="24879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25</xdr:col>
      <xdr:colOff>0</xdr:colOff>
      <xdr:row>8</xdr:row>
      <xdr:rowOff>0</xdr:rowOff>
    </xdr:from>
    <xdr:to>
      <xdr:col>25</xdr:col>
      <xdr:colOff>0</xdr:colOff>
      <xdr:row>8</xdr:row>
      <xdr:rowOff>0</xdr:rowOff>
    </xdr:to>
    <xdr:sp macro="" textlink="">
      <xdr:nvSpPr>
        <xdr:cNvPr id="18507" name="Text Box 75"/>
        <xdr:cNvSpPr txBox="1">
          <a:spLocks noChangeArrowheads="1"/>
        </xdr:cNvSpPr>
      </xdr:nvSpPr>
      <xdr:spPr bwMode="auto">
        <a:xfrm>
          <a:off x="24879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25</xdr:col>
      <xdr:colOff>0</xdr:colOff>
      <xdr:row>8</xdr:row>
      <xdr:rowOff>0</xdr:rowOff>
    </xdr:from>
    <xdr:to>
      <xdr:col>25</xdr:col>
      <xdr:colOff>0</xdr:colOff>
      <xdr:row>8</xdr:row>
      <xdr:rowOff>0</xdr:rowOff>
    </xdr:to>
    <xdr:sp macro="" textlink="">
      <xdr:nvSpPr>
        <xdr:cNvPr id="18508" name="Text Box 76"/>
        <xdr:cNvSpPr txBox="1">
          <a:spLocks noChangeArrowheads="1"/>
        </xdr:cNvSpPr>
      </xdr:nvSpPr>
      <xdr:spPr bwMode="auto">
        <a:xfrm>
          <a:off x="24879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25</xdr:col>
      <xdr:colOff>0</xdr:colOff>
      <xdr:row>8</xdr:row>
      <xdr:rowOff>0</xdr:rowOff>
    </xdr:from>
    <xdr:to>
      <xdr:col>25</xdr:col>
      <xdr:colOff>0</xdr:colOff>
      <xdr:row>8</xdr:row>
      <xdr:rowOff>0</xdr:rowOff>
    </xdr:to>
    <xdr:sp macro="" textlink="">
      <xdr:nvSpPr>
        <xdr:cNvPr id="18509" name="Text Box 77"/>
        <xdr:cNvSpPr txBox="1">
          <a:spLocks noChangeArrowheads="1"/>
        </xdr:cNvSpPr>
      </xdr:nvSpPr>
      <xdr:spPr bwMode="auto">
        <a:xfrm>
          <a:off x="24879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25</xdr:col>
      <xdr:colOff>0</xdr:colOff>
      <xdr:row>8</xdr:row>
      <xdr:rowOff>0</xdr:rowOff>
    </xdr:from>
    <xdr:to>
      <xdr:col>25</xdr:col>
      <xdr:colOff>0</xdr:colOff>
      <xdr:row>8</xdr:row>
      <xdr:rowOff>0</xdr:rowOff>
    </xdr:to>
    <xdr:sp macro="" textlink="">
      <xdr:nvSpPr>
        <xdr:cNvPr id="18510" name="Text Box 78"/>
        <xdr:cNvSpPr txBox="1">
          <a:spLocks noChangeArrowheads="1"/>
        </xdr:cNvSpPr>
      </xdr:nvSpPr>
      <xdr:spPr bwMode="auto">
        <a:xfrm>
          <a:off x="24879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25</xdr:col>
      <xdr:colOff>0</xdr:colOff>
      <xdr:row>8</xdr:row>
      <xdr:rowOff>0</xdr:rowOff>
    </xdr:from>
    <xdr:to>
      <xdr:col>25</xdr:col>
      <xdr:colOff>0</xdr:colOff>
      <xdr:row>8</xdr:row>
      <xdr:rowOff>0</xdr:rowOff>
    </xdr:to>
    <xdr:sp macro="" textlink="">
      <xdr:nvSpPr>
        <xdr:cNvPr id="18511" name="Text Box 79"/>
        <xdr:cNvSpPr txBox="1">
          <a:spLocks noChangeArrowheads="1"/>
        </xdr:cNvSpPr>
      </xdr:nvSpPr>
      <xdr:spPr bwMode="auto">
        <a:xfrm>
          <a:off x="24879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25</xdr:col>
      <xdr:colOff>0</xdr:colOff>
      <xdr:row>8</xdr:row>
      <xdr:rowOff>0</xdr:rowOff>
    </xdr:from>
    <xdr:to>
      <xdr:col>25</xdr:col>
      <xdr:colOff>0</xdr:colOff>
      <xdr:row>8</xdr:row>
      <xdr:rowOff>0</xdr:rowOff>
    </xdr:to>
    <xdr:sp macro="" textlink="">
      <xdr:nvSpPr>
        <xdr:cNvPr id="18512" name="Text Box 80"/>
        <xdr:cNvSpPr txBox="1">
          <a:spLocks noChangeArrowheads="1"/>
        </xdr:cNvSpPr>
      </xdr:nvSpPr>
      <xdr:spPr bwMode="auto">
        <a:xfrm>
          <a:off x="24879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25</xdr:col>
      <xdr:colOff>0</xdr:colOff>
      <xdr:row>8</xdr:row>
      <xdr:rowOff>0</xdr:rowOff>
    </xdr:from>
    <xdr:to>
      <xdr:col>25</xdr:col>
      <xdr:colOff>0</xdr:colOff>
      <xdr:row>8</xdr:row>
      <xdr:rowOff>0</xdr:rowOff>
    </xdr:to>
    <xdr:sp macro="" textlink="">
      <xdr:nvSpPr>
        <xdr:cNvPr id="18513" name="Text Box 81"/>
        <xdr:cNvSpPr txBox="1">
          <a:spLocks noChangeArrowheads="1"/>
        </xdr:cNvSpPr>
      </xdr:nvSpPr>
      <xdr:spPr bwMode="auto">
        <a:xfrm>
          <a:off x="24879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25</xdr:col>
      <xdr:colOff>0</xdr:colOff>
      <xdr:row>8</xdr:row>
      <xdr:rowOff>0</xdr:rowOff>
    </xdr:from>
    <xdr:to>
      <xdr:col>25</xdr:col>
      <xdr:colOff>0</xdr:colOff>
      <xdr:row>8</xdr:row>
      <xdr:rowOff>0</xdr:rowOff>
    </xdr:to>
    <xdr:sp macro="" textlink="">
      <xdr:nvSpPr>
        <xdr:cNvPr id="18514" name="Text Box 82"/>
        <xdr:cNvSpPr txBox="1">
          <a:spLocks noChangeArrowheads="1"/>
        </xdr:cNvSpPr>
      </xdr:nvSpPr>
      <xdr:spPr bwMode="auto">
        <a:xfrm>
          <a:off x="24879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25</xdr:col>
      <xdr:colOff>0</xdr:colOff>
      <xdr:row>8</xdr:row>
      <xdr:rowOff>0</xdr:rowOff>
    </xdr:from>
    <xdr:to>
      <xdr:col>25</xdr:col>
      <xdr:colOff>0</xdr:colOff>
      <xdr:row>8</xdr:row>
      <xdr:rowOff>0</xdr:rowOff>
    </xdr:to>
    <xdr:sp macro="" textlink="">
      <xdr:nvSpPr>
        <xdr:cNvPr id="18515" name="Text Box 83"/>
        <xdr:cNvSpPr txBox="1">
          <a:spLocks noChangeArrowheads="1"/>
        </xdr:cNvSpPr>
      </xdr:nvSpPr>
      <xdr:spPr bwMode="auto">
        <a:xfrm>
          <a:off x="24879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25</xdr:col>
      <xdr:colOff>0</xdr:colOff>
      <xdr:row>8</xdr:row>
      <xdr:rowOff>0</xdr:rowOff>
    </xdr:from>
    <xdr:to>
      <xdr:col>25</xdr:col>
      <xdr:colOff>0</xdr:colOff>
      <xdr:row>8</xdr:row>
      <xdr:rowOff>0</xdr:rowOff>
    </xdr:to>
    <xdr:sp macro="" textlink="">
      <xdr:nvSpPr>
        <xdr:cNvPr id="18516" name="Text Box 84"/>
        <xdr:cNvSpPr txBox="1">
          <a:spLocks noChangeArrowheads="1"/>
        </xdr:cNvSpPr>
      </xdr:nvSpPr>
      <xdr:spPr bwMode="auto">
        <a:xfrm>
          <a:off x="24879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25</xdr:col>
      <xdr:colOff>0</xdr:colOff>
      <xdr:row>8</xdr:row>
      <xdr:rowOff>0</xdr:rowOff>
    </xdr:from>
    <xdr:to>
      <xdr:col>25</xdr:col>
      <xdr:colOff>0</xdr:colOff>
      <xdr:row>8</xdr:row>
      <xdr:rowOff>0</xdr:rowOff>
    </xdr:to>
    <xdr:sp macro="" textlink="">
      <xdr:nvSpPr>
        <xdr:cNvPr id="18517" name="Text Box 85"/>
        <xdr:cNvSpPr txBox="1">
          <a:spLocks noChangeArrowheads="1"/>
        </xdr:cNvSpPr>
      </xdr:nvSpPr>
      <xdr:spPr bwMode="auto">
        <a:xfrm>
          <a:off x="24879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25</xdr:col>
      <xdr:colOff>0</xdr:colOff>
      <xdr:row>8</xdr:row>
      <xdr:rowOff>0</xdr:rowOff>
    </xdr:from>
    <xdr:to>
      <xdr:col>25</xdr:col>
      <xdr:colOff>0</xdr:colOff>
      <xdr:row>8</xdr:row>
      <xdr:rowOff>0</xdr:rowOff>
    </xdr:to>
    <xdr:sp macro="" textlink="">
      <xdr:nvSpPr>
        <xdr:cNvPr id="18518" name="Text Box 86"/>
        <xdr:cNvSpPr txBox="1">
          <a:spLocks noChangeArrowheads="1"/>
        </xdr:cNvSpPr>
      </xdr:nvSpPr>
      <xdr:spPr bwMode="auto">
        <a:xfrm>
          <a:off x="24879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25</xdr:col>
      <xdr:colOff>0</xdr:colOff>
      <xdr:row>8</xdr:row>
      <xdr:rowOff>0</xdr:rowOff>
    </xdr:from>
    <xdr:to>
      <xdr:col>25</xdr:col>
      <xdr:colOff>0</xdr:colOff>
      <xdr:row>8</xdr:row>
      <xdr:rowOff>0</xdr:rowOff>
    </xdr:to>
    <xdr:sp macro="" textlink="">
      <xdr:nvSpPr>
        <xdr:cNvPr id="18519" name="Text Box 87"/>
        <xdr:cNvSpPr txBox="1">
          <a:spLocks noChangeArrowheads="1"/>
        </xdr:cNvSpPr>
      </xdr:nvSpPr>
      <xdr:spPr bwMode="auto">
        <a:xfrm>
          <a:off x="24879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31</xdr:col>
      <xdr:colOff>0</xdr:colOff>
      <xdr:row>8</xdr:row>
      <xdr:rowOff>0</xdr:rowOff>
    </xdr:from>
    <xdr:to>
      <xdr:col>31</xdr:col>
      <xdr:colOff>0</xdr:colOff>
      <xdr:row>8</xdr:row>
      <xdr:rowOff>0</xdr:rowOff>
    </xdr:to>
    <xdr:sp macro="" textlink="">
      <xdr:nvSpPr>
        <xdr:cNvPr id="18520" name="Text Box 88"/>
        <xdr:cNvSpPr txBox="1">
          <a:spLocks noChangeArrowheads="1"/>
        </xdr:cNvSpPr>
      </xdr:nvSpPr>
      <xdr:spPr bwMode="auto">
        <a:xfrm>
          <a:off x="307086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31</xdr:col>
      <xdr:colOff>0</xdr:colOff>
      <xdr:row>8</xdr:row>
      <xdr:rowOff>0</xdr:rowOff>
    </xdr:from>
    <xdr:to>
      <xdr:col>31</xdr:col>
      <xdr:colOff>0</xdr:colOff>
      <xdr:row>8</xdr:row>
      <xdr:rowOff>0</xdr:rowOff>
    </xdr:to>
    <xdr:sp macro="" textlink="">
      <xdr:nvSpPr>
        <xdr:cNvPr id="18521" name="Text Box 89"/>
        <xdr:cNvSpPr txBox="1">
          <a:spLocks noChangeArrowheads="1"/>
        </xdr:cNvSpPr>
      </xdr:nvSpPr>
      <xdr:spPr bwMode="auto">
        <a:xfrm>
          <a:off x="307086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30</xdr:col>
      <xdr:colOff>800100</xdr:colOff>
      <xdr:row>8</xdr:row>
      <xdr:rowOff>0</xdr:rowOff>
    </xdr:from>
    <xdr:to>
      <xdr:col>31</xdr:col>
      <xdr:colOff>0</xdr:colOff>
      <xdr:row>8</xdr:row>
      <xdr:rowOff>0</xdr:rowOff>
    </xdr:to>
    <xdr:sp macro="" textlink="">
      <xdr:nvSpPr>
        <xdr:cNvPr id="18522" name="Text Box 90"/>
        <xdr:cNvSpPr txBox="1">
          <a:spLocks noChangeArrowheads="1"/>
        </xdr:cNvSpPr>
      </xdr:nvSpPr>
      <xdr:spPr bwMode="auto">
        <a:xfrm>
          <a:off x="305371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31</xdr:col>
      <xdr:colOff>0</xdr:colOff>
      <xdr:row>8</xdr:row>
      <xdr:rowOff>0</xdr:rowOff>
    </xdr:from>
    <xdr:to>
      <xdr:col>31</xdr:col>
      <xdr:colOff>0</xdr:colOff>
      <xdr:row>8</xdr:row>
      <xdr:rowOff>0</xdr:rowOff>
    </xdr:to>
    <xdr:sp macro="" textlink="">
      <xdr:nvSpPr>
        <xdr:cNvPr id="18523" name="Text Box 91"/>
        <xdr:cNvSpPr txBox="1">
          <a:spLocks noChangeArrowheads="1"/>
        </xdr:cNvSpPr>
      </xdr:nvSpPr>
      <xdr:spPr bwMode="auto">
        <a:xfrm>
          <a:off x="307086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31</xdr:col>
      <xdr:colOff>0</xdr:colOff>
      <xdr:row>8</xdr:row>
      <xdr:rowOff>0</xdr:rowOff>
    </xdr:from>
    <xdr:to>
      <xdr:col>31</xdr:col>
      <xdr:colOff>0</xdr:colOff>
      <xdr:row>8</xdr:row>
      <xdr:rowOff>0</xdr:rowOff>
    </xdr:to>
    <xdr:sp macro="" textlink="">
      <xdr:nvSpPr>
        <xdr:cNvPr id="18524" name="Text Box 92"/>
        <xdr:cNvSpPr txBox="1">
          <a:spLocks noChangeArrowheads="1"/>
        </xdr:cNvSpPr>
      </xdr:nvSpPr>
      <xdr:spPr bwMode="auto">
        <a:xfrm>
          <a:off x="307086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31</xdr:col>
      <xdr:colOff>0</xdr:colOff>
      <xdr:row>8</xdr:row>
      <xdr:rowOff>0</xdr:rowOff>
    </xdr:from>
    <xdr:to>
      <xdr:col>31</xdr:col>
      <xdr:colOff>0</xdr:colOff>
      <xdr:row>8</xdr:row>
      <xdr:rowOff>0</xdr:rowOff>
    </xdr:to>
    <xdr:sp macro="" textlink="">
      <xdr:nvSpPr>
        <xdr:cNvPr id="18525" name="Text Box 93"/>
        <xdr:cNvSpPr txBox="1">
          <a:spLocks noChangeArrowheads="1"/>
        </xdr:cNvSpPr>
      </xdr:nvSpPr>
      <xdr:spPr bwMode="auto">
        <a:xfrm>
          <a:off x="307086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31</xdr:col>
      <xdr:colOff>0</xdr:colOff>
      <xdr:row>8</xdr:row>
      <xdr:rowOff>0</xdr:rowOff>
    </xdr:from>
    <xdr:to>
      <xdr:col>31</xdr:col>
      <xdr:colOff>0</xdr:colOff>
      <xdr:row>8</xdr:row>
      <xdr:rowOff>0</xdr:rowOff>
    </xdr:to>
    <xdr:sp macro="" textlink="">
      <xdr:nvSpPr>
        <xdr:cNvPr id="18526" name="Text Box 94"/>
        <xdr:cNvSpPr txBox="1">
          <a:spLocks noChangeArrowheads="1"/>
        </xdr:cNvSpPr>
      </xdr:nvSpPr>
      <xdr:spPr bwMode="auto">
        <a:xfrm>
          <a:off x="307086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31</xdr:col>
      <xdr:colOff>0</xdr:colOff>
      <xdr:row>8</xdr:row>
      <xdr:rowOff>0</xdr:rowOff>
    </xdr:from>
    <xdr:to>
      <xdr:col>31</xdr:col>
      <xdr:colOff>0</xdr:colOff>
      <xdr:row>8</xdr:row>
      <xdr:rowOff>0</xdr:rowOff>
    </xdr:to>
    <xdr:sp macro="" textlink="">
      <xdr:nvSpPr>
        <xdr:cNvPr id="18527" name="Text Box 95"/>
        <xdr:cNvSpPr txBox="1">
          <a:spLocks noChangeArrowheads="1"/>
        </xdr:cNvSpPr>
      </xdr:nvSpPr>
      <xdr:spPr bwMode="auto">
        <a:xfrm>
          <a:off x="307086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31</xdr:col>
      <xdr:colOff>0</xdr:colOff>
      <xdr:row>8</xdr:row>
      <xdr:rowOff>0</xdr:rowOff>
    </xdr:from>
    <xdr:to>
      <xdr:col>31</xdr:col>
      <xdr:colOff>0</xdr:colOff>
      <xdr:row>8</xdr:row>
      <xdr:rowOff>0</xdr:rowOff>
    </xdr:to>
    <xdr:sp macro="" textlink="">
      <xdr:nvSpPr>
        <xdr:cNvPr id="18528" name="Text Box 96"/>
        <xdr:cNvSpPr txBox="1">
          <a:spLocks noChangeArrowheads="1"/>
        </xdr:cNvSpPr>
      </xdr:nvSpPr>
      <xdr:spPr bwMode="auto">
        <a:xfrm>
          <a:off x="307086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31</xdr:col>
      <xdr:colOff>0</xdr:colOff>
      <xdr:row>8</xdr:row>
      <xdr:rowOff>0</xdr:rowOff>
    </xdr:from>
    <xdr:to>
      <xdr:col>31</xdr:col>
      <xdr:colOff>0</xdr:colOff>
      <xdr:row>8</xdr:row>
      <xdr:rowOff>0</xdr:rowOff>
    </xdr:to>
    <xdr:sp macro="" textlink="">
      <xdr:nvSpPr>
        <xdr:cNvPr id="18529" name="Text Box 97"/>
        <xdr:cNvSpPr txBox="1">
          <a:spLocks noChangeArrowheads="1"/>
        </xdr:cNvSpPr>
      </xdr:nvSpPr>
      <xdr:spPr bwMode="auto">
        <a:xfrm>
          <a:off x="307086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31</xdr:col>
      <xdr:colOff>0</xdr:colOff>
      <xdr:row>8</xdr:row>
      <xdr:rowOff>0</xdr:rowOff>
    </xdr:from>
    <xdr:to>
      <xdr:col>31</xdr:col>
      <xdr:colOff>0</xdr:colOff>
      <xdr:row>8</xdr:row>
      <xdr:rowOff>0</xdr:rowOff>
    </xdr:to>
    <xdr:sp macro="" textlink="">
      <xdr:nvSpPr>
        <xdr:cNvPr id="18530" name="Text Box 98"/>
        <xdr:cNvSpPr txBox="1">
          <a:spLocks noChangeArrowheads="1"/>
        </xdr:cNvSpPr>
      </xdr:nvSpPr>
      <xdr:spPr bwMode="auto">
        <a:xfrm>
          <a:off x="307086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31</xdr:col>
      <xdr:colOff>0</xdr:colOff>
      <xdr:row>8</xdr:row>
      <xdr:rowOff>0</xdr:rowOff>
    </xdr:from>
    <xdr:to>
      <xdr:col>31</xdr:col>
      <xdr:colOff>0</xdr:colOff>
      <xdr:row>8</xdr:row>
      <xdr:rowOff>0</xdr:rowOff>
    </xdr:to>
    <xdr:sp macro="" textlink="">
      <xdr:nvSpPr>
        <xdr:cNvPr id="18531" name="Text Box 99"/>
        <xdr:cNvSpPr txBox="1">
          <a:spLocks noChangeArrowheads="1"/>
        </xdr:cNvSpPr>
      </xdr:nvSpPr>
      <xdr:spPr bwMode="auto">
        <a:xfrm>
          <a:off x="307086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31</xdr:col>
      <xdr:colOff>0</xdr:colOff>
      <xdr:row>8</xdr:row>
      <xdr:rowOff>0</xdr:rowOff>
    </xdr:from>
    <xdr:to>
      <xdr:col>31</xdr:col>
      <xdr:colOff>0</xdr:colOff>
      <xdr:row>8</xdr:row>
      <xdr:rowOff>0</xdr:rowOff>
    </xdr:to>
    <xdr:sp macro="" textlink="">
      <xdr:nvSpPr>
        <xdr:cNvPr id="18532" name="Text Box 100"/>
        <xdr:cNvSpPr txBox="1">
          <a:spLocks noChangeArrowheads="1"/>
        </xdr:cNvSpPr>
      </xdr:nvSpPr>
      <xdr:spPr bwMode="auto">
        <a:xfrm>
          <a:off x="307086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31</xdr:col>
      <xdr:colOff>0</xdr:colOff>
      <xdr:row>8</xdr:row>
      <xdr:rowOff>0</xdr:rowOff>
    </xdr:from>
    <xdr:to>
      <xdr:col>31</xdr:col>
      <xdr:colOff>0</xdr:colOff>
      <xdr:row>8</xdr:row>
      <xdr:rowOff>0</xdr:rowOff>
    </xdr:to>
    <xdr:sp macro="" textlink="">
      <xdr:nvSpPr>
        <xdr:cNvPr id="18533" name="Text Box 101"/>
        <xdr:cNvSpPr txBox="1">
          <a:spLocks noChangeArrowheads="1"/>
        </xdr:cNvSpPr>
      </xdr:nvSpPr>
      <xdr:spPr bwMode="auto">
        <a:xfrm>
          <a:off x="307086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31</xdr:col>
      <xdr:colOff>0</xdr:colOff>
      <xdr:row>8</xdr:row>
      <xdr:rowOff>0</xdr:rowOff>
    </xdr:from>
    <xdr:to>
      <xdr:col>31</xdr:col>
      <xdr:colOff>0</xdr:colOff>
      <xdr:row>8</xdr:row>
      <xdr:rowOff>0</xdr:rowOff>
    </xdr:to>
    <xdr:sp macro="" textlink="">
      <xdr:nvSpPr>
        <xdr:cNvPr id="18534" name="Text Box 102"/>
        <xdr:cNvSpPr txBox="1">
          <a:spLocks noChangeArrowheads="1"/>
        </xdr:cNvSpPr>
      </xdr:nvSpPr>
      <xdr:spPr bwMode="auto">
        <a:xfrm>
          <a:off x="307086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31</xdr:col>
      <xdr:colOff>0</xdr:colOff>
      <xdr:row>8</xdr:row>
      <xdr:rowOff>0</xdr:rowOff>
    </xdr:from>
    <xdr:to>
      <xdr:col>31</xdr:col>
      <xdr:colOff>0</xdr:colOff>
      <xdr:row>8</xdr:row>
      <xdr:rowOff>0</xdr:rowOff>
    </xdr:to>
    <xdr:sp macro="" textlink="">
      <xdr:nvSpPr>
        <xdr:cNvPr id="18535" name="Text Box 103"/>
        <xdr:cNvSpPr txBox="1">
          <a:spLocks noChangeArrowheads="1"/>
        </xdr:cNvSpPr>
      </xdr:nvSpPr>
      <xdr:spPr bwMode="auto">
        <a:xfrm>
          <a:off x="307086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31</xdr:col>
      <xdr:colOff>0</xdr:colOff>
      <xdr:row>8</xdr:row>
      <xdr:rowOff>0</xdr:rowOff>
    </xdr:from>
    <xdr:to>
      <xdr:col>31</xdr:col>
      <xdr:colOff>0</xdr:colOff>
      <xdr:row>8</xdr:row>
      <xdr:rowOff>0</xdr:rowOff>
    </xdr:to>
    <xdr:sp macro="" textlink="">
      <xdr:nvSpPr>
        <xdr:cNvPr id="18536" name="Text Box 104"/>
        <xdr:cNvSpPr txBox="1">
          <a:spLocks noChangeArrowheads="1"/>
        </xdr:cNvSpPr>
      </xdr:nvSpPr>
      <xdr:spPr bwMode="auto">
        <a:xfrm>
          <a:off x="307086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31</xdr:col>
      <xdr:colOff>0</xdr:colOff>
      <xdr:row>8</xdr:row>
      <xdr:rowOff>0</xdr:rowOff>
    </xdr:from>
    <xdr:to>
      <xdr:col>31</xdr:col>
      <xdr:colOff>0</xdr:colOff>
      <xdr:row>8</xdr:row>
      <xdr:rowOff>0</xdr:rowOff>
    </xdr:to>
    <xdr:sp macro="" textlink="">
      <xdr:nvSpPr>
        <xdr:cNvPr id="18537" name="Text Box 105"/>
        <xdr:cNvSpPr txBox="1">
          <a:spLocks noChangeArrowheads="1"/>
        </xdr:cNvSpPr>
      </xdr:nvSpPr>
      <xdr:spPr bwMode="auto">
        <a:xfrm>
          <a:off x="307086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31</xdr:col>
      <xdr:colOff>0</xdr:colOff>
      <xdr:row>8</xdr:row>
      <xdr:rowOff>0</xdr:rowOff>
    </xdr:from>
    <xdr:to>
      <xdr:col>31</xdr:col>
      <xdr:colOff>0</xdr:colOff>
      <xdr:row>8</xdr:row>
      <xdr:rowOff>0</xdr:rowOff>
    </xdr:to>
    <xdr:sp macro="" textlink="">
      <xdr:nvSpPr>
        <xdr:cNvPr id="18538" name="Text Box 106"/>
        <xdr:cNvSpPr txBox="1">
          <a:spLocks noChangeArrowheads="1"/>
        </xdr:cNvSpPr>
      </xdr:nvSpPr>
      <xdr:spPr bwMode="auto">
        <a:xfrm>
          <a:off x="307086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31</xdr:col>
      <xdr:colOff>0</xdr:colOff>
      <xdr:row>8</xdr:row>
      <xdr:rowOff>0</xdr:rowOff>
    </xdr:from>
    <xdr:to>
      <xdr:col>31</xdr:col>
      <xdr:colOff>0</xdr:colOff>
      <xdr:row>8</xdr:row>
      <xdr:rowOff>0</xdr:rowOff>
    </xdr:to>
    <xdr:sp macro="" textlink="">
      <xdr:nvSpPr>
        <xdr:cNvPr id="18539" name="Text Box 107"/>
        <xdr:cNvSpPr txBox="1">
          <a:spLocks noChangeArrowheads="1"/>
        </xdr:cNvSpPr>
      </xdr:nvSpPr>
      <xdr:spPr bwMode="auto">
        <a:xfrm>
          <a:off x="307086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31</xdr:col>
      <xdr:colOff>0</xdr:colOff>
      <xdr:row>8</xdr:row>
      <xdr:rowOff>0</xdr:rowOff>
    </xdr:from>
    <xdr:to>
      <xdr:col>31</xdr:col>
      <xdr:colOff>0</xdr:colOff>
      <xdr:row>8</xdr:row>
      <xdr:rowOff>0</xdr:rowOff>
    </xdr:to>
    <xdr:sp macro="" textlink="">
      <xdr:nvSpPr>
        <xdr:cNvPr id="18540" name="Text Box 108"/>
        <xdr:cNvSpPr txBox="1">
          <a:spLocks noChangeArrowheads="1"/>
        </xdr:cNvSpPr>
      </xdr:nvSpPr>
      <xdr:spPr bwMode="auto">
        <a:xfrm>
          <a:off x="307086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31</xdr:col>
      <xdr:colOff>0</xdr:colOff>
      <xdr:row>8</xdr:row>
      <xdr:rowOff>0</xdr:rowOff>
    </xdr:from>
    <xdr:to>
      <xdr:col>31</xdr:col>
      <xdr:colOff>0</xdr:colOff>
      <xdr:row>8</xdr:row>
      <xdr:rowOff>0</xdr:rowOff>
    </xdr:to>
    <xdr:sp macro="" textlink="">
      <xdr:nvSpPr>
        <xdr:cNvPr id="18541" name="Text Box 109"/>
        <xdr:cNvSpPr txBox="1">
          <a:spLocks noChangeArrowheads="1"/>
        </xdr:cNvSpPr>
      </xdr:nvSpPr>
      <xdr:spPr bwMode="auto">
        <a:xfrm>
          <a:off x="307086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31</xdr:col>
      <xdr:colOff>0</xdr:colOff>
      <xdr:row>8</xdr:row>
      <xdr:rowOff>0</xdr:rowOff>
    </xdr:from>
    <xdr:to>
      <xdr:col>31</xdr:col>
      <xdr:colOff>0</xdr:colOff>
      <xdr:row>8</xdr:row>
      <xdr:rowOff>0</xdr:rowOff>
    </xdr:to>
    <xdr:sp macro="" textlink="">
      <xdr:nvSpPr>
        <xdr:cNvPr id="18542" name="Text Box 110"/>
        <xdr:cNvSpPr txBox="1">
          <a:spLocks noChangeArrowheads="1"/>
        </xdr:cNvSpPr>
      </xdr:nvSpPr>
      <xdr:spPr bwMode="auto">
        <a:xfrm>
          <a:off x="307086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31</xdr:col>
      <xdr:colOff>0</xdr:colOff>
      <xdr:row>8</xdr:row>
      <xdr:rowOff>0</xdr:rowOff>
    </xdr:from>
    <xdr:to>
      <xdr:col>31</xdr:col>
      <xdr:colOff>0</xdr:colOff>
      <xdr:row>8</xdr:row>
      <xdr:rowOff>0</xdr:rowOff>
    </xdr:to>
    <xdr:sp macro="" textlink="">
      <xdr:nvSpPr>
        <xdr:cNvPr id="18543" name="Text Box 111"/>
        <xdr:cNvSpPr txBox="1">
          <a:spLocks noChangeArrowheads="1"/>
        </xdr:cNvSpPr>
      </xdr:nvSpPr>
      <xdr:spPr bwMode="auto">
        <a:xfrm>
          <a:off x="307086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31</xdr:col>
      <xdr:colOff>0</xdr:colOff>
      <xdr:row>8</xdr:row>
      <xdr:rowOff>0</xdr:rowOff>
    </xdr:from>
    <xdr:to>
      <xdr:col>31</xdr:col>
      <xdr:colOff>0</xdr:colOff>
      <xdr:row>8</xdr:row>
      <xdr:rowOff>0</xdr:rowOff>
    </xdr:to>
    <xdr:sp macro="" textlink="">
      <xdr:nvSpPr>
        <xdr:cNvPr id="18544" name="Text Box 112"/>
        <xdr:cNvSpPr txBox="1">
          <a:spLocks noChangeArrowheads="1"/>
        </xdr:cNvSpPr>
      </xdr:nvSpPr>
      <xdr:spPr bwMode="auto">
        <a:xfrm>
          <a:off x="307086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31</xdr:col>
      <xdr:colOff>0</xdr:colOff>
      <xdr:row>8</xdr:row>
      <xdr:rowOff>0</xdr:rowOff>
    </xdr:from>
    <xdr:to>
      <xdr:col>31</xdr:col>
      <xdr:colOff>0</xdr:colOff>
      <xdr:row>8</xdr:row>
      <xdr:rowOff>0</xdr:rowOff>
    </xdr:to>
    <xdr:sp macro="" textlink="">
      <xdr:nvSpPr>
        <xdr:cNvPr id="18545" name="Text Box 113"/>
        <xdr:cNvSpPr txBox="1">
          <a:spLocks noChangeArrowheads="1"/>
        </xdr:cNvSpPr>
      </xdr:nvSpPr>
      <xdr:spPr bwMode="auto">
        <a:xfrm>
          <a:off x="307086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31</xdr:col>
      <xdr:colOff>0</xdr:colOff>
      <xdr:row>8</xdr:row>
      <xdr:rowOff>0</xdr:rowOff>
    </xdr:from>
    <xdr:to>
      <xdr:col>31</xdr:col>
      <xdr:colOff>0</xdr:colOff>
      <xdr:row>8</xdr:row>
      <xdr:rowOff>0</xdr:rowOff>
    </xdr:to>
    <xdr:sp macro="" textlink="">
      <xdr:nvSpPr>
        <xdr:cNvPr id="18546" name="Text Box 114"/>
        <xdr:cNvSpPr txBox="1">
          <a:spLocks noChangeArrowheads="1"/>
        </xdr:cNvSpPr>
      </xdr:nvSpPr>
      <xdr:spPr bwMode="auto">
        <a:xfrm>
          <a:off x="307086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31</xdr:col>
      <xdr:colOff>0</xdr:colOff>
      <xdr:row>8</xdr:row>
      <xdr:rowOff>0</xdr:rowOff>
    </xdr:from>
    <xdr:to>
      <xdr:col>31</xdr:col>
      <xdr:colOff>0</xdr:colOff>
      <xdr:row>8</xdr:row>
      <xdr:rowOff>0</xdr:rowOff>
    </xdr:to>
    <xdr:sp macro="" textlink="">
      <xdr:nvSpPr>
        <xdr:cNvPr id="18547" name="Text Box 115"/>
        <xdr:cNvSpPr txBox="1">
          <a:spLocks noChangeArrowheads="1"/>
        </xdr:cNvSpPr>
      </xdr:nvSpPr>
      <xdr:spPr bwMode="auto">
        <a:xfrm>
          <a:off x="307086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31</xdr:col>
      <xdr:colOff>0</xdr:colOff>
      <xdr:row>8</xdr:row>
      <xdr:rowOff>0</xdr:rowOff>
    </xdr:from>
    <xdr:to>
      <xdr:col>31</xdr:col>
      <xdr:colOff>0</xdr:colOff>
      <xdr:row>8</xdr:row>
      <xdr:rowOff>0</xdr:rowOff>
    </xdr:to>
    <xdr:sp macro="" textlink="">
      <xdr:nvSpPr>
        <xdr:cNvPr id="18548" name="Text Box 116"/>
        <xdr:cNvSpPr txBox="1">
          <a:spLocks noChangeArrowheads="1"/>
        </xdr:cNvSpPr>
      </xdr:nvSpPr>
      <xdr:spPr bwMode="auto">
        <a:xfrm>
          <a:off x="307086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37</xdr:col>
      <xdr:colOff>0</xdr:colOff>
      <xdr:row>8</xdr:row>
      <xdr:rowOff>0</xdr:rowOff>
    </xdr:from>
    <xdr:to>
      <xdr:col>37</xdr:col>
      <xdr:colOff>0</xdr:colOff>
      <xdr:row>8</xdr:row>
      <xdr:rowOff>0</xdr:rowOff>
    </xdr:to>
    <xdr:sp macro="" textlink="">
      <xdr:nvSpPr>
        <xdr:cNvPr id="18549" name="Text Box 117"/>
        <xdr:cNvSpPr txBox="1">
          <a:spLocks noChangeArrowheads="1"/>
        </xdr:cNvSpPr>
      </xdr:nvSpPr>
      <xdr:spPr bwMode="auto">
        <a:xfrm>
          <a:off x="36537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37</xdr:col>
      <xdr:colOff>0</xdr:colOff>
      <xdr:row>8</xdr:row>
      <xdr:rowOff>0</xdr:rowOff>
    </xdr:from>
    <xdr:to>
      <xdr:col>37</xdr:col>
      <xdr:colOff>0</xdr:colOff>
      <xdr:row>8</xdr:row>
      <xdr:rowOff>0</xdr:rowOff>
    </xdr:to>
    <xdr:sp macro="" textlink="">
      <xdr:nvSpPr>
        <xdr:cNvPr id="18550" name="Text Box 118"/>
        <xdr:cNvSpPr txBox="1">
          <a:spLocks noChangeArrowheads="1"/>
        </xdr:cNvSpPr>
      </xdr:nvSpPr>
      <xdr:spPr bwMode="auto">
        <a:xfrm>
          <a:off x="36537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36</xdr:col>
      <xdr:colOff>800100</xdr:colOff>
      <xdr:row>8</xdr:row>
      <xdr:rowOff>0</xdr:rowOff>
    </xdr:from>
    <xdr:to>
      <xdr:col>37</xdr:col>
      <xdr:colOff>0</xdr:colOff>
      <xdr:row>8</xdr:row>
      <xdr:rowOff>0</xdr:rowOff>
    </xdr:to>
    <xdr:sp macro="" textlink="">
      <xdr:nvSpPr>
        <xdr:cNvPr id="18551" name="Text Box 119"/>
        <xdr:cNvSpPr txBox="1">
          <a:spLocks noChangeArrowheads="1"/>
        </xdr:cNvSpPr>
      </xdr:nvSpPr>
      <xdr:spPr bwMode="auto">
        <a:xfrm>
          <a:off x="363664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37</xdr:col>
      <xdr:colOff>0</xdr:colOff>
      <xdr:row>8</xdr:row>
      <xdr:rowOff>0</xdr:rowOff>
    </xdr:from>
    <xdr:to>
      <xdr:col>37</xdr:col>
      <xdr:colOff>0</xdr:colOff>
      <xdr:row>8</xdr:row>
      <xdr:rowOff>0</xdr:rowOff>
    </xdr:to>
    <xdr:sp macro="" textlink="">
      <xdr:nvSpPr>
        <xdr:cNvPr id="18552" name="Text Box 120"/>
        <xdr:cNvSpPr txBox="1">
          <a:spLocks noChangeArrowheads="1"/>
        </xdr:cNvSpPr>
      </xdr:nvSpPr>
      <xdr:spPr bwMode="auto">
        <a:xfrm>
          <a:off x="36537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37</xdr:col>
      <xdr:colOff>0</xdr:colOff>
      <xdr:row>8</xdr:row>
      <xdr:rowOff>0</xdr:rowOff>
    </xdr:from>
    <xdr:to>
      <xdr:col>37</xdr:col>
      <xdr:colOff>0</xdr:colOff>
      <xdr:row>8</xdr:row>
      <xdr:rowOff>0</xdr:rowOff>
    </xdr:to>
    <xdr:sp macro="" textlink="">
      <xdr:nvSpPr>
        <xdr:cNvPr id="18553" name="Text Box 121"/>
        <xdr:cNvSpPr txBox="1">
          <a:spLocks noChangeArrowheads="1"/>
        </xdr:cNvSpPr>
      </xdr:nvSpPr>
      <xdr:spPr bwMode="auto">
        <a:xfrm>
          <a:off x="36537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37</xdr:col>
      <xdr:colOff>0</xdr:colOff>
      <xdr:row>8</xdr:row>
      <xdr:rowOff>0</xdr:rowOff>
    </xdr:from>
    <xdr:to>
      <xdr:col>37</xdr:col>
      <xdr:colOff>0</xdr:colOff>
      <xdr:row>8</xdr:row>
      <xdr:rowOff>0</xdr:rowOff>
    </xdr:to>
    <xdr:sp macro="" textlink="">
      <xdr:nvSpPr>
        <xdr:cNvPr id="18554" name="Text Box 122"/>
        <xdr:cNvSpPr txBox="1">
          <a:spLocks noChangeArrowheads="1"/>
        </xdr:cNvSpPr>
      </xdr:nvSpPr>
      <xdr:spPr bwMode="auto">
        <a:xfrm>
          <a:off x="36537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37</xdr:col>
      <xdr:colOff>0</xdr:colOff>
      <xdr:row>8</xdr:row>
      <xdr:rowOff>0</xdr:rowOff>
    </xdr:from>
    <xdr:to>
      <xdr:col>37</xdr:col>
      <xdr:colOff>0</xdr:colOff>
      <xdr:row>8</xdr:row>
      <xdr:rowOff>0</xdr:rowOff>
    </xdr:to>
    <xdr:sp macro="" textlink="">
      <xdr:nvSpPr>
        <xdr:cNvPr id="18555" name="Text Box 123"/>
        <xdr:cNvSpPr txBox="1">
          <a:spLocks noChangeArrowheads="1"/>
        </xdr:cNvSpPr>
      </xdr:nvSpPr>
      <xdr:spPr bwMode="auto">
        <a:xfrm>
          <a:off x="36537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37</xdr:col>
      <xdr:colOff>0</xdr:colOff>
      <xdr:row>8</xdr:row>
      <xdr:rowOff>0</xdr:rowOff>
    </xdr:from>
    <xdr:to>
      <xdr:col>37</xdr:col>
      <xdr:colOff>0</xdr:colOff>
      <xdr:row>8</xdr:row>
      <xdr:rowOff>0</xdr:rowOff>
    </xdr:to>
    <xdr:sp macro="" textlink="">
      <xdr:nvSpPr>
        <xdr:cNvPr id="18556" name="Text Box 124"/>
        <xdr:cNvSpPr txBox="1">
          <a:spLocks noChangeArrowheads="1"/>
        </xdr:cNvSpPr>
      </xdr:nvSpPr>
      <xdr:spPr bwMode="auto">
        <a:xfrm>
          <a:off x="36537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37</xdr:col>
      <xdr:colOff>0</xdr:colOff>
      <xdr:row>8</xdr:row>
      <xdr:rowOff>0</xdr:rowOff>
    </xdr:from>
    <xdr:to>
      <xdr:col>37</xdr:col>
      <xdr:colOff>0</xdr:colOff>
      <xdr:row>8</xdr:row>
      <xdr:rowOff>0</xdr:rowOff>
    </xdr:to>
    <xdr:sp macro="" textlink="">
      <xdr:nvSpPr>
        <xdr:cNvPr id="18557" name="Text Box 125"/>
        <xdr:cNvSpPr txBox="1">
          <a:spLocks noChangeArrowheads="1"/>
        </xdr:cNvSpPr>
      </xdr:nvSpPr>
      <xdr:spPr bwMode="auto">
        <a:xfrm>
          <a:off x="36537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37</xdr:col>
      <xdr:colOff>0</xdr:colOff>
      <xdr:row>8</xdr:row>
      <xdr:rowOff>0</xdr:rowOff>
    </xdr:from>
    <xdr:to>
      <xdr:col>37</xdr:col>
      <xdr:colOff>0</xdr:colOff>
      <xdr:row>8</xdr:row>
      <xdr:rowOff>0</xdr:rowOff>
    </xdr:to>
    <xdr:sp macro="" textlink="">
      <xdr:nvSpPr>
        <xdr:cNvPr id="18558" name="Text Box 126"/>
        <xdr:cNvSpPr txBox="1">
          <a:spLocks noChangeArrowheads="1"/>
        </xdr:cNvSpPr>
      </xdr:nvSpPr>
      <xdr:spPr bwMode="auto">
        <a:xfrm>
          <a:off x="36537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37</xdr:col>
      <xdr:colOff>0</xdr:colOff>
      <xdr:row>8</xdr:row>
      <xdr:rowOff>0</xdr:rowOff>
    </xdr:from>
    <xdr:to>
      <xdr:col>37</xdr:col>
      <xdr:colOff>0</xdr:colOff>
      <xdr:row>8</xdr:row>
      <xdr:rowOff>0</xdr:rowOff>
    </xdr:to>
    <xdr:sp macro="" textlink="">
      <xdr:nvSpPr>
        <xdr:cNvPr id="18559" name="Text Box 127"/>
        <xdr:cNvSpPr txBox="1">
          <a:spLocks noChangeArrowheads="1"/>
        </xdr:cNvSpPr>
      </xdr:nvSpPr>
      <xdr:spPr bwMode="auto">
        <a:xfrm>
          <a:off x="36537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37</xdr:col>
      <xdr:colOff>0</xdr:colOff>
      <xdr:row>8</xdr:row>
      <xdr:rowOff>0</xdr:rowOff>
    </xdr:from>
    <xdr:to>
      <xdr:col>37</xdr:col>
      <xdr:colOff>0</xdr:colOff>
      <xdr:row>8</xdr:row>
      <xdr:rowOff>0</xdr:rowOff>
    </xdr:to>
    <xdr:sp macro="" textlink="">
      <xdr:nvSpPr>
        <xdr:cNvPr id="18560" name="Text Box 128"/>
        <xdr:cNvSpPr txBox="1">
          <a:spLocks noChangeArrowheads="1"/>
        </xdr:cNvSpPr>
      </xdr:nvSpPr>
      <xdr:spPr bwMode="auto">
        <a:xfrm>
          <a:off x="36537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37</xdr:col>
      <xdr:colOff>0</xdr:colOff>
      <xdr:row>8</xdr:row>
      <xdr:rowOff>0</xdr:rowOff>
    </xdr:from>
    <xdr:to>
      <xdr:col>37</xdr:col>
      <xdr:colOff>0</xdr:colOff>
      <xdr:row>8</xdr:row>
      <xdr:rowOff>0</xdr:rowOff>
    </xdr:to>
    <xdr:sp macro="" textlink="">
      <xdr:nvSpPr>
        <xdr:cNvPr id="18561" name="Text Box 129"/>
        <xdr:cNvSpPr txBox="1">
          <a:spLocks noChangeArrowheads="1"/>
        </xdr:cNvSpPr>
      </xdr:nvSpPr>
      <xdr:spPr bwMode="auto">
        <a:xfrm>
          <a:off x="36537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37</xdr:col>
      <xdr:colOff>0</xdr:colOff>
      <xdr:row>8</xdr:row>
      <xdr:rowOff>0</xdr:rowOff>
    </xdr:from>
    <xdr:to>
      <xdr:col>37</xdr:col>
      <xdr:colOff>0</xdr:colOff>
      <xdr:row>8</xdr:row>
      <xdr:rowOff>0</xdr:rowOff>
    </xdr:to>
    <xdr:sp macro="" textlink="">
      <xdr:nvSpPr>
        <xdr:cNvPr id="18562" name="Text Box 130"/>
        <xdr:cNvSpPr txBox="1">
          <a:spLocks noChangeArrowheads="1"/>
        </xdr:cNvSpPr>
      </xdr:nvSpPr>
      <xdr:spPr bwMode="auto">
        <a:xfrm>
          <a:off x="36537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37</xdr:col>
      <xdr:colOff>0</xdr:colOff>
      <xdr:row>8</xdr:row>
      <xdr:rowOff>0</xdr:rowOff>
    </xdr:from>
    <xdr:to>
      <xdr:col>37</xdr:col>
      <xdr:colOff>0</xdr:colOff>
      <xdr:row>8</xdr:row>
      <xdr:rowOff>0</xdr:rowOff>
    </xdr:to>
    <xdr:sp macro="" textlink="">
      <xdr:nvSpPr>
        <xdr:cNvPr id="18563" name="Text Box 131"/>
        <xdr:cNvSpPr txBox="1">
          <a:spLocks noChangeArrowheads="1"/>
        </xdr:cNvSpPr>
      </xdr:nvSpPr>
      <xdr:spPr bwMode="auto">
        <a:xfrm>
          <a:off x="36537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37</xdr:col>
      <xdr:colOff>0</xdr:colOff>
      <xdr:row>8</xdr:row>
      <xdr:rowOff>0</xdr:rowOff>
    </xdr:from>
    <xdr:to>
      <xdr:col>37</xdr:col>
      <xdr:colOff>0</xdr:colOff>
      <xdr:row>8</xdr:row>
      <xdr:rowOff>0</xdr:rowOff>
    </xdr:to>
    <xdr:sp macro="" textlink="">
      <xdr:nvSpPr>
        <xdr:cNvPr id="18564" name="Text Box 132"/>
        <xdr:cNvSpPr txBox="1">
          <a:spLocks noChangeArrowheads="1"/>
        </xdr:cNvSpPr>
      </xdr:nvSpPr>
      <xdr:spPr bwMode="auto">
        <a:xfrm>
          <a:off x="36537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37</xdr:col>
      <xdr:colOff>0</xdr:colOff>
      <xdr:row>8</xdr:row>
      <xdr:rowOff>0</xdr:rowOff>
    </xdr:from>
    <xdr:to>
      <xdr:col>37</xdr:col>
      <xdr:colOff>0</xdr:colOff>
      <xdr:row>8</xdr:row>
      <xdr:rowOff>0</xdr:rowOff>
    </xdr:to>
    <xdr:sp macro="" textlink="">
      <xdr:nvSpPr>
        <xdr:cNvPr id="18565" name="Text Box 133"/>
        <xdr:cNvSpPr txBox="1">
          <a:spLocks noChangeArrowheads="1"/>
        </xdr:cNvSpPr>
      </xdr:nvSpPr>
      <xdr:spPr bwMode="auto">
        <a:xfrm>
          <a:off x="36537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37</xdr:col>
      <xdr:colOff>0</xdr:colOff>
      <xdr:row>8</xdr:row>
      <xdr:rowOff>0</xdr:rowOff>
    </xdr:from>
    <xdr:to>
      <xdr:col>37</xdr:col>
      <xdr:colOff>0</xdr:colOff>
      <xdr:row>8</xdr:row>
      <xdr:rowOff>0</xdr:rowOff>
    </xdr:to>
    <xdr:sp macro="" textlink="">
      <xdr:nvSpPr>
        <xdr:cNvPr id="18566" name="Text Box 134"/>
        <xdr:cNvSpPr txBox="1">
          <a:spLocks noChangeArrowheads="1"/>
        </xdr:cNvSpPr>
      </xdr:nvSpPr>
      <xdr:spPr bwMode="auto">
        <a:xfrm>
          <a:off x="36537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37</xdr:col>
      <xdr:colOff>0</xdr:colOff>
      <xdr:row>8</xdr:row>
      <xdr:rowOff>0</xdr:rowOff>
    </xdr:from>
    <xdr:to>
      <xdr:col>37</xdr:col>
      <xdr:colOff>0</xdr:colOff>
      <xdr:row>8</xdr:row>
      <xdr:rowOff>0</xdr:rowOff>
    </xdr:to>
    <xdr:sp macro="" textlink="">
      <xdr:nvSpPr>
        <xdr:cNvPr id="18567" name="Text Box 135"/>
        <xdr:cNvSpPr txBox="1">
          <a:spLocks noChangeArrowheads="1"/>
        </xdr:cNvSpPr>
      </xdr:nvSpPr>
      <xdr:spPr bwMode="auto">
        <a:xfrm>
          <a:off x="36537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37</xdr:col>
      <xdr:colOff>0</xdr:colOff>
      <xdr:row>8</xdr:row>
      <xdr:rowOff>0</xdr:rowOff>
    </xdr:from>
    <xdr:to>
      <xdr:col>37</xdr:col>
      <xdr:colOff>0</xdr:colOff>
      <xdr:row>8</xdr:row>
      <xdr:rowOff>0</xdr:rowOff>
    </xdr:to>
    <xdr:sp macro="" textlink="">
      <xdr:nvSpPr>
        <xdr:cNvPr id="18568" name="Text Box 136"/>
        <xdr:cNvSpPr txBox="1">
          <a:spLocks noChangeArrowheads="1"/>
        </xdr:cNvSpPr>
      </xdr:nvSpPr>
      <xdr:spPr bwMode="auto">
        <a:xfrm>
          <a:off x="36537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37</xdr:col>
      <xdr:colOff>0</xdr:colOff>
      <xdr:row>8</xdr:row>
      <xdr:rowOff>0</xdr:rowOff>
    </xdr:from>
    <xdr:to>
      <xdr:col>37</xdr:col>
      <xdr:colOff>0</xdr:colOff>
      <xdr:row>8</xdr:row>
      <xdr:rowOff>0</xdr:rowOff>
    </xdr:to>
    <xdr:sp macro="" textlink="">
      <xdr:nvSpPr>
        <xdr:cNvPr id="18569" name="Text Box 137"/>
        <xdr:cNvSpPr txBox="1">
          <a:spLocks noChangeArrowheads="1"/>
        </xdr:cNvSpPr>
      </xdr:nvSpPr>
      <xdr:spPr bwMode="auto">
        <a:xfrm>
          <a:off x="36537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37</xdr:col>
      <xdr:colOff>0</xdr:colOff>
      <xdr:row>8</xdr:row>
      <xdr:rowOff>0</xdr:rowOff>
    </xdr:from>
    <xdr:to>
      <xdr:col>37</xdr:col>
      <xdr:colOff>0</xdr:colOff>
      <xdr:row>8</xdr:row>
      <xdr:rowOff>0</xdr:rowOff>
    </xdr:to>
    <xdr:sp macro="" textlink="">
      <xdr:nvSpPr>
        <xdr:cNvPr id="18570" name="Text Box 138"/>
        <xdr:cNvSpPr txBox="1">
          <a:spLocks noChangeArrowheads="1"/>
        </xdr:cNvSpPr>
      </xdr:nvSpPr>
      <xdr:spPr bwMode="auto">
        <a:xfrm>
          <a:off x="36537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37</xdr:col>
      <xdr:colOff>0</xdr:colOff>
      <xdr:row>8</xdr:row>
      <xdr:rowOff>0</xdr:rowOff>
    </xdr:from>
    <xdr:to>
      <xdr:col>37</xdr:col>
      <xdr:colOff>0</xdr:colOff>
      <xdr:row>8</xdr:row>
      <xdr:rowOff>0</xdr:rowOff>
    </xdr:to>
    <xdr:sp macro="" textlink="">
      <xdr:nvSpPr>
        <xdr:cNvPr id="18571" name="Text Box 139"/>
        <xdr:cNvSpPr txBox="1">
          <a:spLocks noChangeArrowheads="1"/>
        </xdr:cNvSpPr>
      </xdr:nvSpPr>
      <xdr:spPr bwMode="auto">
        <a:xfrm>
          <a:off x="36537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37</xdr:col>
      <xdr:colOff>0</xdr:colOff>
      <xdr:row>8</xdr:row>
      <xdr:rowOff>0</xdr:rowOff>
    </xdr:from>
    <xdr:to>
      <xdr:col>37</xdr:col>
      <xdr:colOff>0</xdr:colOff>
      <xdr:row>8</xdr:row>
      <xdr:rowOff>0</xdr:rowOff>
    </xdr:to>
    <xdr:sp macro="" textlink="">
      <xdr:nvSpPr>
        <xdr:cNvPr id="18572" name="Text Box 140"/>
        <xdr:cNvSpPr txBox="1">
          <a:spLocks noChangeArrowheads="1"/>
        </xdr:cNvSpPr>
      </xdr:nvSpPr>
      <xdr:spPr bwMode="auto">
        <a:xfrm>
          <a:off x="36537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37</xdr:col>
      <xdr:colOff>0</xdr:colOff>
      <xdr:row>8</xdr:row>
      <xdr:rowOff>0</xdr:rowOff>
    </xdr:from>
    <xdr:to>
      <xdr:col>37</xdr:col>
      <xdr:colOff>0</xdr:colOff>
      <xdr:row>8</xdr:row>
      <xdr:rowOff>0</xdr:rowOff>
    </xdr:to>
    <xdr:sp macro="" textlink="">
      <xdr:nvSpPr>
        <xdr:cNvPr id="18573" name="Text Box 141"/>
        <xdr:cNvSpPr txBox="1">
          <a:spLocks noChangeArrowheads="1"/>
        </xdr:cNvSpPr>
      </xdr:nvSpPr>
      <xdr:spPr bwMode="auto">
        <a:xfrm>
          <a:off x="36537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37</xdr:col>
      <xdr:colOff>0</xdr:colOff>
      <xdr:row>8</xdr:row>
      <xdr:rowOff>0</xdr:rowOff>
    </xdr:from>
    <xdr:to>
      <xdr:col>37</xdr:col>
      <xdr:colOff>0</xdr:colOff>
      <xdr:row>8</xdr:row>
      <xdr:rowOff>0</xdr:rowOff>
    </xdr:to>
    <xdr:sp macro="" textlink="">
      <xdr:nvSpPr>
        <xdr:cNvPr id="18574" name="Text Box 142"/>
        <xdr:cNvSpPr txBox="1">
          <a:spLocks noChangeArrowheads="1"/>
        </xdr:cNvSpPr>
      </xdr:nvSpPr>
      <xdr:spPr bwMode="auto">
        <a:xfrm>
          <a:off x="36537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37</xdr:col>
      <xdr:colOff>0</xdr:colOff>
      <xdr:row>8</xdr:row>
      <xdr:rowOff>0</xdr:rowOff>
    </xdr:from>
    <xdr:to>
      <xdr:col>37</xdr:col>
      <xdr:colOff>0</xdr:colOff>
      <xdr:row>8</xdr:row>
      <xdr:rowOff>0</xdr:rowOff>
    </xdr:to>
    <xdr:sp macro="" textlink="">
      <xdr:nvSpPr>
        <xdr:cNvPr id="18575" name="Text Box 143"/>
        <xdr:cNvSpPr txBox="1">
          <a:spLocks noChangeArrowheads="1"/>
        </xdr:cNvSpPr>
      </xdr:nvSpPr>
      <xdr:spPr bwMode="auto">
        <a:xfrm>
          <a:off x="36537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37</xdr:col>
      <xdr:colOff>0</xdr:colOff>
      <xdr:row>8</xdr:row>
      <xdr:rowOff>0</xdr:rowOff>
    </xdr:from>
    <xdr:to>
      <xdr:col>37</xdr:col>
      <xdr:colOff>0</xdr:colOff>
      <xdr:row>8</xdr:row>
      <xdr:rowOff>0</xdr:rowOff>
    </xdr:to>
    <xdr:sp macro="" textlink="">
      <xdr:nvSpPr>
        <xdr:cNvPr id="18576" name="Text Box 144"/>
        <xdr:cNvSpPr txBox="1">
          <a:spLocks noChangeArrowheads="1"/>
        </xdr:cNvSpPr>
      </xdr:nvSpPr>
      <xdr:spPr bwMode="auto">
        <a:xfrm>
          <a:off x="36537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37</xdr:col>
      <xdr:colOff>0</xdr:colOff>
      <xdr:row>8</xdr:row>
      <xdr:rowOff>0</xdr:rowOff>
    </xdr:from>
    <xdr:to>
      <xdr:col>37</xdr:col>
      <xdr:colOff>0</xdr:colOff>
      <xdr:row>8</xdr:row>
      <xdr:rowOff>0</xdr:rowOff>
    </xdr:to>
    <xdr:sp macro="" textlink="">
      <xdr:nvSpPr>
        <xdr:cNvPr id="18577" name="Text Box 145"/>
        <xdr:cNvSpPr txBox="1">
          <a:spLocks noChangeArrowheads="1"/>
        </xdr:cNvSpPr>
      </xdr:nvSpPr>
      <xdr:spPr bwMode="auto">
        <a:xfrm>
          <a:off x="36537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43</xdr:col>
      <xdr:colOff>0</xdr:colOff>
      <xdr:row>8</xdr:row>
      <xdr:rowOff>0</xdr:rowOff>
    </xdr:from>
    <xdr:to>
      <xdr:col>43</xdr:col>
      <xdr:colOff>0</xdr:colOff>
      <xdr:row>8</xdr:row>
      <xdr:rowOff>0</xdr:rowOff>
    </xdr:to>
    <xdr:sp macro="" textlink="">
      <xdr:nvSpPr>
        <xdr:cNvPr id="18578" name="Text Box 146"/>
        <xdr:cNvSpPr txBox="1">
          <a:spLocks noChangeArrowheads="1"/>
        </xdr:cNvSpPr>
      </xdr:nvSpPr>
      <xdr:spPr bwMode="auto">
        <a:xfrm>
          <a:off x="423672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43</xdr:col>
      <xdr:colOff>0</xdr:colOff>
      <xdr:row>8</xdr:row>
      <xdr:rowOff>0</xdr:rowOff>
    </xdr:from>
    <xdr:to>
      <xdr:col>43</xdr:col>
      <xdr:colOff>0</xdr:colOff>
      <xdr:row>8</xdr:row>
      <xdr:rowOff>0</xdr:rowOff>
    </xdr:to>
    <xdr:sp macro="" textlink="">
      <xdr:nvSpPr>
        <xdr:cNvPr id="18579" name="Text Box 147"/>
        <xdr:cNvSpPr txBox="1">
          <a:spLocks noChangeArrowheads="1"/>
        </xdr:cNvSpPr>
      </xdr:nvSpPr>
      <xdr:spPr bwMode="auto">
        <a:xfrm>
          <a:off x="423672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42</xdr:col>
      <xdr:colOff>800100</xdr:colOff>
      <xdr:row>8</xdr:row>
      <xdr:rowOff>0</xdr:rowOff>
    </xdr:from>
    <xdr:to>
      <xdr:col>43</xdr:col>
      <xdr:colOff>0</xdr:colOff>
      <xdr:row>8</xdr:row>
      <xdr:rowOff>0</xdr:rowOff>
    </xdr:to>
    <xdr:sp macro="" textlink="">
      <xdr:nvSpPr>
        <xdr:cNvPr id="18580" name="Text Box 148"/>
        <xdr:cNvSpPr txBox="1">
          <a:spLocks noChangeArrowheads="1"/>
        </xdr:cNvSpPr>
      </xdr:nvSpPr>
      <xdr:spPr bwMode="auto">
        <a:xfrm>
          <a:off x="421957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43</xdr:col>
      <xdr:colOff>0</xdr:colOff>
      <xdr:row>8</xdr:row>
      <xdr:rowOff>0</xdr:rowOff>
    </xdr:from>
    <xdr:to>
      <xdr:col>43</xdr:col>
      <xdr:colOff>0</xdr:colOff>
      <xdr:row>8</xdr:row>
      <xdr:rowOff>0</xdr:rowOff>
    </xdr:to>
    <xdr:sp macro="" textlink="">
      <xdr:nvSpPr>
        <xdr:cNvPr id="18581" name="Text Box 149"/>
        <xdr:cNvSpPr txBox="1">
          <a:spLocks noChangeArrowheads="1"/>
        </xdr:cNvSpPr>
      </xdr:nvSpPr>
      <xdr:spPr bwMode="auto">
        <a:xfrm>
          <a:off x="423672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43</xdr:col>
      <xdr:colOff>0</xdr:colOff>
      <xdr:row>8</xdr:row>
      <xdr:rowOff>0</xdr:rowOff>
    </xdr:from>
    <xdr:to>
      <xdr:col>43</xdr:col>
      <xdr:colOff>0</xdr:colOff>
      <xdr:row>8</xdr:row>
      <xdr:rowOff>0</xdr:rowOff>
    </xdr:to>
    <xdr:sp macro="" textlink="">
      <xdr:nvSpPr>
        <xdr:cNvPr id="18582" name="Text Box 150"/>
        <xdr:cNvSpPr txBox="1">
          <a:spLocks noChangeArrowheads="1"/>
        </xdr:cNvSpPr>
      </xdr:nvSpPr>
      <xdr:spPr bwMode="auto">
        <a:xfrm>
          <a:off x="423672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43</xdr:col>
      <xdr:colOff>0</xdr:colOff>
      <xdr:row>8</xdr:row>
      <xdr:rowOff>0</xdr:rowOff>
    </xdr:from>
    <xdr:to>
      <xdr:col>43</xdr:col>
      <xdr:colOff>0</xdr:colOff>
      <xdr:row>8</xdr:row>
      <xdr:rowOff>0</xdr:rowOff>
    </xdr:to>
    <xdr:sp macro="" textlink="">
      <xdr:nvSpPr>
        <xdr:cNvPr id="18583" name="Text Box 151"/>
        <xdr:cNvSpPr txBox="1">
          <a:spLocks noChangeArrowheads="1"/>
        </xdr:cNvSpPr>
      </xdr:nvSpPr>
      <xdr:spPr bwMode="auto">
        <a:xfrm>
          <a:off x="423672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43</xdr:col>
      <xdr:colOff>0</xdr:colOff>
      <xdr:row>8</xdr:row>
      <xdr:rowOff>0</xdr:rowOff>
    </xdr:from>
    <xdr:to>
      <xdr:col>43</xdr:col>
      <xdr:colOff>0</xdr:colOff>
      <xdr:row>8</xdr:row>
      <xdr:rowOff>0</xdr:rowOff>
    </xdr:to>
    <xdr:sp macro="" textlink="">
      <xdr:nvSpPr>
        <xdr:cNvPr id="18584" name="Text Box 152"/>
        <xdr:cNvSpPr txBox="1">
          <a:spLocks noChangeArrowheads="1"/>
        </xdr:cNvSpPr>
      </xdr:nvSpPr>
      <xdr:spPr bwMode="auto">
        <a:xfrm>
          <a:off x="423672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43</xdr:col>
      <xdr:colOff>0</xdr:colOff>
      <xdr:row>8</xdr:row>
      <xdr:rowOff>0</xdr:rowOff>
    </xdr:from>
    <xdr:to>
      <xdr:col>43</xdr:col>
      <xdr:colOff>0</xdr:colOff>
      <xdr:row>8</xdr:row>
      <xdr:rowOff>0</xdr:rowOff>
    </xdr:to>
    <xdr:sp macro="" textlink="">
      <xdr:nvSpPr>
        <xdr:cNvPr id="18585" name="Text Box 153"/>
        <xdr:cNvSpPr txBox="1">
          <a:spLocks noChangeArrowheads="1"/>
        </xdr:cNvSpPr>
      </xdr:nvSpPr>
      <xdr:spPr bwMode="auto">
        <a:xfrm>
          <a:off x="423672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43</xdr:col>
      <xdr:colOff>0</xdr:colOff>
      <xdr:row>8</xdr:row>
      <xdr:rowOff>0</xdr:rowOff>
    </xdr:from>
    <xdr:to>
      <xdr:col>43</xdr:col>
      <xdr:colOff>0</xdr:colOff>
      <xdr:row>8</xdr:row>
      <xdr:rowOff>0</xdr:rowOff>
    </xdr:to>
    <xdr:sp macro="" textlink="">
      <xdr:nvSpPr>
        <xdr:cNvPr id="18586" name="Text Box 154"/>
        <xdr:cNvSpPr txBox="1">
          <a:spLocks noChangeArrowheads="1"/>
        </xdr:cNvSpPr>
      </xdr:nvSpPr>
      <xdr:spPr bwMode="auto">
        <a:xfrm>
          <a:off x="423672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43</xdr:col>
      <xdr:colOff>0</xdr:colOff>
      <xdr:row>8</xdr:row>
      <xdr:rowOff>0</xdr:rowOff>
    </xdr:from>
    <xdr:to>
      <xdr:col>43</xdr:col>
      <xdr:colOff>0</xdr:colOff>
      <xdr:row>8</xdr:row>
      <xdr:rowOff>0</xdr:rowOff>
    </xdr:to>
    <xdr:sp macro="" textlink="">
      <xdr:nvSpPr>
        <xdr:cNvPr id="18587" name="Text Box 155"/>
        <xdr:cNvSpPr txBox="1">
          <a:spLocks noChangeArrowheads="1"/>
        </xdr:cNvSpPr>
      </xdr:nvSpPr>
      <xdr:spPr bwMode="auto">
        <a:xfrm>
          <a:off x="423672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43</xdr:col>
      <xdr:colOff>0</xdr:colOff>
      <xdr:row>8</xdr:row>
      <xdr:rowOff>0</xdr:rowOff>
    </xdr:from>
    <xdr:to>
      <xdr:col>43</xdr:col>
      <xdr:colOff>0</xdr:colOff>
      <xdr:row>8</xdr:row>
      <xdr:rowOff>0</xdr:rowOff>
    </xdr:to>
    <xdr:sp macro="" textlink="">
      <xdr:nvSpPr>
        <xdr:cNvPr id="18588" name="Text Box 156"/>
        <xdr:cNvSpPr txBox="1">
          <a:spLocks noChangeArrowheads="1"/>
        </xdr:cNvSpPr>
      </xdr:nvSpPr>
      <xdr:spPr bwMode="auto">
        <a:xfrm>
          <a:off x="423672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43</xdr:col>
      <xdr:colOff>0</xdr:colOff>
      <xdr:row>8</xdr:row>
      <xdr:rowOff>0</xdr:rowOff>
    </xdr:from>
    <xdr:to>
      <xdr:col>43</xdr:col>
      <xdr:colOff>0</xdr:colOff>
      <xdr:row>8</xdr:row>
      <xdr:rowOff>0</xdr:rowOff>
    </xdr:to>
    <xdr:sp macro="" textlink="">
      <xdr:nvSpPr>
        <xdr:cNvPr id="18589" name="Text Box 157"/>
        <xdr:cNvSpPr txBox="1">
          <a:spLocks noChangeArrowheads="1"/>
        </xdr:cNvSpPr>
      </xdr:nvSpPr>
      <xdr:spPr bwMode="auto">
        <a:xfrm>
          <a:off x="423672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43</xdr:col>
      <xdr:colOff>0</xdr:colOff>
      <xdr:row>8</xdr:row>
      <xdr:rowOff>0</xdr:rowOff>
    </xdr:from>
    <xdr:to>
      <xdr:col>43</xdr:col>
      <xdr:colOff>0</xdr:colOff>
      <xdr:row>8</xdr:row>
      <xdr:rowOff>0</xdr:rowOff>
    </xdr:to>
    <xdr:sp macro="" textlink="">
      <xdr:nvSpPr>
        <xdr:cNvPr id="18590" name="Text Box 158"/>
        <xdr:cNvSpPr txBox="1">
          <a:spLocks noChangeArrowheads="1"/>
        </xdr:cNvSpPr>
      </xdr:nvSpPr>
      <xdr:spPr bwMode="auto">
        <a:xfrm>
          <a:off x="423672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43</xdr:col>
      <xdr:colOff>0</xdr:colOff>
      <xdr:row>8</xdr:row>
      <xdr:rowOff>0</xdr:rowOff>
    </xdr:from>
    <xdr:to>
      <xdr:col>43</xdr:col>
      <xdr:colOff>0</xdr:colOff>
      <xdr:row>8</xdr:row>
      <xdr:rowOff>0</xdr:rowOff>
    </xdr:to>
    <xdr:sp macro="" textlink="">
      <xdr:nvSpPr>
        <xdr:cNvPr id="18591" name="Text Box 159"/>
        <xdr:cNvSpPr txBox="1">
          <a:spLocks noChangeArrowheads="1"/>
        </xdr:cNvSpPr>
      </xdr:nvSpPr>
      <xdr:spPr bwMode="auto">
        <a:xfrm>
          <a:off x="423672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43</xdr:col>
      <xdr:colOff>0</xdr:colOff>
      <xdr:row>8</xdr:row>
      <xdr:rowOff>0</xdr:rowOff>
    </xdr:from>
    <xdr:to>
      <xdr:col>43</xdr:col>
      <xdr:colOff>0</xdr:colOff>
      <xdr:row>8</xdr:row>
      <xdr:rowOff>0</xdr:rowOff>
    </xdr:to>
    <xdr:sp macro="" textlink="">
      <xdr:nvSpPr>
        <xdr:cNvPr id="18592" name="Text Box 160"/>
        <xdr:cNvSpPr txBox="1">
          <a:spLocks noChangeArrowheads="1"/>
        </xdr:cNvSpPr>
      </xdr:nvSpPr>
      <xdr:spPr bwMode="auto">
        <a:xfrm>
          <a:off x="423672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43</xdr:col>
      <xdr:colOff>0</xdr:colOff>
      <xdr:row>8</xdr:row>
      <xdr:rowOff>0</xdr:rowOff>
    </xdr:from>
    <xdr:to>
      <xdr:col>43</xdr:col>
      <xdr:colOff>0</xdr:colOff>
      <xdr:row>8</xdr:row>
      <xdr:rowOff>0</xdr:rowOff>
    </xdr:to>
    <xdr:sp macro="" textlink="">
      <xdr:nvSpPr>
        <xdr:cNvPr id="18593" name="Text Box 161"/>
        <xdr:cNvSpPr txBox="1">
          <a:spLocks noChangeArrowheads="1"/>
        </xdr:cNvSpPr>
      </xdr:nvSpPr>
      <xdr:spPr bwMode="auto">
        <a:xfrm>
          <a:off x="423672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43</xdr:col>
      <xdr:colOff>0</xdr:colOff>
      <xdr:row>8</xdr:row>
      <xdr:rowOff>0</xdr:rowOff>
    </xdr:from>
    <xdr:to>
      <xdr:col>43</xdr:col>
      <xdr:colOff>0</xdr:colOff>
      <xdr:row>8</xdr:row>
      <xdr:rowOff>0</xdr:rowOff>
    </xdr:to>
    <xdr:sp macro="" textlink="">
      <xdr:nvSpPr>
        <xdr:cNvPr id="18594" name="Text Box 162"/>
        <xdr:cNvSpPr txBox="1">
          <a:spLocks noChangeArrowheads="1"/>
        </xdr:cNvSpPr>
      </xdr:nvSpPr>
      <xdr:spPr bwMode="auto">
        <a:xfrm>
          <a:off x="423672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43</xdr:col>
      <xdr:colOff>0</xdr:colOff>
      <xdr:row>8</xdr:row>
      <xdr:rowOff>0</xdr:rowOff>
    </xdr:from>
    <xdr:to>
      <xdr:col>43</xdr:col>
      <xdr:colOff>0</xdr:colOff>
      <xdr:row>8</xdr:row>
      <xdr:rowOff>0</xdr:rowOff>
    </xdr:to>
    <xdr:sp macro="" textlink="">
      <xdr:nvSpPr>
        <xdr:cNvPr id="18595" name="Text Box 163"/>
        <xdr:cNvSpPr txBox="1">
          <a:spLocks noChangeArrowheads="1"/>
        </xdr:cNvSpPr>
      </xdr:nvSpPr>
      <xdr:spPr bwMode="auto">
        <a:xfrm>
          <a:off x="423672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43</xdr:col>
      <xdr:colOff>0</xdr:colOff>
      <xdr:row>8</xdr:row>
      <xdr:rowOff>0</xdr:rowOff>
    </xdr:from>
    <xdr:to>
      <xdr:col>43</xdr:col>
      <xdr:colOff>0</xdr:colOff>
      <xdr:row>8</xdr:row>
      <xdr:rowOff>0</xdr:rowOff>
    </xdr:to>
    <xdr:sp macro="" textlink="">
      <xdr:nvSpPr>
        <xdr:cNvPr id="18596" name="Text Box 164"/>
        <xdr:cNvSpPr txBox="1">
          <a:spLocks noChangeArrowheads="1"/>
        </xdr:cNvSpPr>
      </xdr:nvSpPr>
      <xdr:spPr bwMode="auto">
        <a:xfrm>
          <a:off x="423672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43</xdr:col>
      <xdr:colOff>0</xdr:colOff>
      <xdr:row>8</xdr:row>
      <xdr:rowOff>0</xdr:rowOff>
    </xdr:from>
    <xdr:to>
      <xdr:col>43</xdr:col>
      <xdr:colOff>0</xdr:colOff>
      <xdr:row>8</xdr:row>
      <xdr:rowOff>0</xdr:rowOff>
    </xdr:to>
    <xdr:sp macro="" textlink="">
      <xdr:nvSpPr>
        <xdr:cNvPr id="18597" name="Text Box 165"/>
        <xdr:cNvSpPr txBox="1">
          <a:spLocks noChangeArrowheads="1"/>
        </xdr:cNvSpPr>
      </xdr:nvSpPr>
      <xdr:spPr bwMode="auto">
        <a:xfrm>
          <a:off x="423672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43</xdr:col>
      <xdr:colOff>0</xdr:colOff>
      <xdr:row>8</xdr:row>
      <xdr:rowOff>0</xdr:rowOff>
    </xdr:from>
    <xdr:to>
      <xdr:col>43</xdr:col>
      <xdr:colOff>0</xdr:colOff>
      <xdr:row>8</xdr:row>
      <xdr:rowOff>0</xdr:rowOff>
    </xdr:to>
    <xdr:sp macro="" textlink="">
      <xdr:nvSpPr>
        <xdr:cNvPr id="18598" name="Text Box 166"/>
        <xdr:cNvSpPr txBox="1">
          <a:spLocks noChangeArrowheads="1"/>
        </xdr:cNvSpPr>
      </xdr:nvSpPr>
      <xdr:spPr bwMode="auto">
        <a:xfrm>
          <a:off x="423672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43</xdr:col>
      <xdr:colOff>0</xdr:colOff>
      <xdr:row>8</xdr:row>
      <xdr:rowOff>0</xdr:rowOff>
    </xdr:from>
    <xdr:to>
      <xdr:col>43</xdr:col>
      <xdr:colOff>0</xdr:colOff>
      <xdr:row>8</xdr:row>
      <xdr:rowOff>0</xdr:rowOff>
    </xdr:to>
    <xdr:sp macro="" textlink="">
      <xdr:nvSpPr>
        <xdr:cNvPr id="18599" name="Text Box 167"/>
        <xdr:cNvSpPr txBox="1">
          <a:spLocks noChangeArrowheads="1"/>
        </xdr:cNvSpPr>
      </xdr:nvSpPr>
      <xdr:spPr bwMode="auto">
        <a:xfrm>
          <a:off x="423672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43</xdr:col>
      <xdr:colOff>0</xdr:colOff>
      <xdr:row>8</xdr:row>
      <xdr:rowOff>0</xdr:rowOff>
    </xdr:from>
    <xdr:to>
      <xdr:col>43</xdr:col>
      <xdr:colOff>0</xdr:colOff>
      <xdr:row>8</xdr:row>
      <xdr:rowOff>0</xdr:rowOff>
    </xdr:to>
    <xdr:sp macro="" textlink="">
      <xdr:nvSpPr>
        <xdr:cNvPr id="18600" name="Text Box 168"/>
        <xdr:cNvSpPr txBox="1">
          <a:spLocks noChangeArrowheads="1"/>
        </xdr:cNvSpPr>
      </xdr:nvSpPr>
      <xdr:spPr bwMode="auto">
        <a:xfrm>
          <a:off x="423672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43</xdr:col>
      <xdr:colOff>0</xdr:colOff>
      <xdr:row>8</xdr:row>
      <xdr:rowOff>0</xdr:rowOff>
    </xdr:from>
    <xdr:to>
      <xdr:col>43</xdr:col>
      <xdr:colOff>0</xdr:colOff>
      <xdr:row>8</xdr:row>
      <xdr:rowOff>0</xdr:rowOff>
    </xdr:to>
    <xdr:sp macro="" textlink="">
      <xdr:nvSpPr>
        <xdr:cNvPr id="18601" name="Text Box 169"/>
        <xdr:cNvSpPr txBox="1">
          <a:spLocks noChangeArrowheads="1"/>
        </xdr:cNvSpPr>
      </xdr:nvSpPr>
      <xdr:spPr bwMode="auto">
        <a:xfrm>
          <a:off x="423672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43</xdr:col>
      <xdr:colOff>0</xdr:colOff>
      <xdr:row>8</xdr:row>
      <xdr:rowOff>0</xdr:rowOff>
    </xdr:from>
    <xdr:to>
      <xdr:col>43</xdr:col>
      <xdr:colOff>0</xdr:colOff>
      <xdr:row>8</xdr:row>
      <xdr:rowOff>0</xdr:rowOff>
    </xdr:to>
    <xdr:sp macro="" textlink="">
      <xdr:nvSpPr>
        <xdr:cNvPr id="18602" name="Text Box 170"/>
        <xdr:cNvSpPr txBox="1">
          <a:spLocks noChangeArrowheads="1"/>
        </xdr:cNvSpPr>
      </xdr:nvSpPr>
      <xdr:spPr bwMode="auto">
        <a:xfrm>
          <a:off x="423672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43</xdr:col>
      <xdr:colOff>0</xdr:colOff>
      <xdr:row>8</xdr:row>
      <xdr:rowOff>0</xdr:rowOff>
    </xdr:from>
    <xdr:to>
      <xdr:col>43</xdr:col>
      <xdr:colOff>0</xdr:colOff>
      <xdr:row>8</xdr:row>
      <xdr:rowOff>0</xdr:rowOff>
    </xdr:to>
    <xdr:sp macro="" textlink="">
      <xdr:nvSpPr>
        <xdr:cNvPr id="18603" name="Text Box 171"/>
        <xdr:cNvSpPr txBox="1">
          <a:spLocks noChangeArrowheads="1"/>
        </xdr:cNvSpPr>
      </xdr:nvSpPr>
      <xdr:spPr bwMode="auto">
        <a:xfrm>
          <a:off x="423672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43</xdr:col>
      <xdr:colOff>0</xdr:colOff>
      <xdr:row>8</xdr:row>
      <xdr:rowOff>0</xdr:rowOff>
    </xdr:from>
    <xdr:to>
      <xdr:col>43</xdr:col>
      <xdr:colOff>0</xdr:colOff>
      <xdr:row>8</xdr:row>
      <xdr:rowOff>0</xdr:rowOff>
    </xdr:to>
    <xdr:sp macro="" textlink="">
      <xdr:nvSpPr>
        <xdr:cNvPr id="18604" name="Text Box 172"/>
        <xdr:cNvSpPr txBox="1">
          <a:spLocks noChangeArrowheads="1"/>
        </xdr:cNvSpPr>
      </xdr:nvSpPr>
      <xdr:spPr bwMode="auto">
        <a:xfrm>
          <a:off x="423672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43</xdr:col>
      <xdr:colOff>0</xdr:colOff>
      <xdr:row>8</xdr:row>
      <xdr:rowOff>0</xdr:rowOff>
    </xdr:from>
    <xdr:to>
      <xdr:col>43</xdr:col>
      <xdr:colOff>0</xdr:colOff>
      <xdr:row>8</xdr:row>
      <xdr:rowOff>0</xdr:rowOff>
    </xdr:to>
    <xdr:sp macro="" textlink="">
      <xdr:nvSpPr>
        <xdr:cNvPr id="18605" name="Text Box 173"/>
        <xdr:cNvSpPr txBox="1">
          <a:spLocks noChangeArrowheads="1"/>
        </xdr:cNvSpPr>
      </xdr:nvSpPr>
      <xdr:spPr bwMode="auto">
        <a:xfrm>
          <a:off x="423672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43</xdr:col>
      <xdr:colOff>0</xdr:colOff>
      <xdr:row>8</xdr:row>
      <xdr:rowOff>0</xdr:rowOff>
    </xdr:from>
    <xdr:to>
      <xdr:col>43</xdr:col>
      <xdr:colOff>0</xdr:colOff>
      <xdr:row>8</xdr:row>
      <xdr:rowOff>0</xdr:rowOff>
    </xdr:to>
    <xdr:sp macro="" textlink="">
      <xdr:nvSpPr>
        <xdr:cNvPr id="18606" name="Text Box 174"/>
        <xdr:cNvSpPr txBox="1">
          <a:spLocks noChangeArrowheads="1"/>
        </xdr:cNvSpPr>
      </xdr:nvSpPr>
      <xdr:spPr bwMode="auto">
        <a:xfrm>
          <a:off x="423672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49</xdr:col>
      <xdr:colOff>0</xdr:colOff>
      <xdr:row>8</xdr:row>
      <xdr:rowOff>0</xdr:rowOff>
    </xdr:from>
    <xdr:to>
      <xdr:col>49</xdr:col>
      <xdr:colOff>0</xdr:colOff>
      <xdr:row>8</xdr:row>
      <xdr:rowOff>0</xdr:rowOff>
    </xdr:to>
    <xdr:sp macro="" textlink="">
      <xdr:nvSpPr>
        <xdr:cNvPr id="18607" name="Text Box 175"/>
        <xdr:cNvSpPr txBox="1">
          <a:spLocks noChangeArrowheads="1"/>
        </xdr:cNvSpPr>
      </xdr:nvSpPr>
      <xdr:spPr bwMode="auto">
        <a:xfrm>
          <a:off x="481965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49</xdr:col>
      <xdr:colOff>0</xdr:colOff>
      <xdr:row>8</xdr:row>
      <xdr:rowOff>0</xdr:rowOff>
    </xdr:from>
    <xdr:to>
      <xdr:col>49</xdr:col>
      <xdr:colOff>0</xdr:colOff>
      <xdr:row>8</xdr:row>
      <xdr:rowOff>0</xdr:rowOff>
    </xdr:to>
    <xdr:sp macro="" textlink="">
      <xdr:nvSpPr>
        <xdr:cNvPr id="18608" name="Text Box 176"/>
        <xdr:cNvSpPr txBox="1">
          <a:spLocks noChangeArrowheads="1"/>
        </xdr:cNvSpPr>
      </xdr:nvSpPr>
      <xdr:spPr bwMode="auto">
        <a:xfrm>
          <a:off x="481965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48</xdr:col>
      <xdr:colOff>800100</xdr:colOff>
      <xdr:row>8</xdr:row>
      <xdr:rowOff>0</xdr:rowOff>
    </xdr:from>
    <xdr:to>
      <xdr:col>49</xdr:col>
      <xdr:colOff>0</xdr:colOff>
      <xdr:row>8</xdr:row>
      <xdr:rowOff>0</xdr:rowOff>
    </xdr:to>
    <xdr:sp macro="" textlink="">
      <xdr:nvSpPr>
        <xdr:cNvPr id="18609" name="Text Box 177"/>
        <xdr:cNvSpPr txBox="1">
          <a:spLocks noChangeArrowheads="1"/>
        </xdr:cNvSpPr>
      </xdr:nvSpPr>
      <xdr:spPr bwMode="auto">
        <a:xfrm>
          <a:off x="480250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49</xdr:col>
      <xdr:colOff>0</xdr:colOff>
      <xdr:row>8</xdr:row>
      <xdr:rowOff>0</xdr:rowOff>
    </xdr:from>
    <xdr:to>
      <xdr:col>49</xdr:col>
      <xdr:colOff>0</xdr:colOff>
      <xdr:row>8</xdr:row>
      <xdr:rowOff>0</xdr:rowOff>
    </xdr:to>
    <xdr:sp macro="" textlink="">
      <xdr:nvSpPr>
        <xdr:cNvPr id="18610" name="Text Box 178"/>
        <xdr:cNvSpPr txBox="1">
          <a:spLocks noChangeArrowheads="1"/>
        </xdr:cNvSpPr>
      </xdr:nvSpPr>
      <xdr:spPr bwMode="auto">
        <a:xfrm>
          <a:off x="481965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49</xdr:col>
      <xdr:colOff>0</xdr:colOff>
      <xdr:row>8</xdr:row>
      <xdr:rowOff>0</xdr:rowOff>
    </xdr:from>
    <xdr:to>
      <xdr:col>49</xdr:col>
      <xdr:colOff>0</xdr:colOff>
      <xdr:row>8</xdr:row>
      <xdr:rowOff>0</xdr:rowOff>
    </xdr:to>
    <xdr:sp macro="" textlink="">
      <xdr:nvSpPr>
        <xdr:cNvPr id="18611" name="Text Box 179"/>
        <xdr:cNvSpPr txBox="1">
          <a:spLocks noChangeArrowheads="1"/>
        </xdr:cNvSpPr>
      </xdr:nvSpPr>
      <xdr:spPr bwMode="auto">
        <a:xfrm>
          <a:off x="481965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49</xdr:col>
      <xdr:colOff>0</xdr:colOff>
      <xdr:row>8</xdr:row>
      <xdr:rowOff>0</xdr:rowOff>
    </xdr:from>
    <xdr:to>
      <xdr:col>49</xdr:col>
      <xdr:colOff>0</xdr:colOff>
      <xdr:row>8</xdr:row>
      <xdr:rowOff>0</xdr:rowOff>
    </xdr:to>
    <xdr:sp macro="" textlink="">
      <xdr:nvSpPr>
        <xdr:cNvPr id="18612" name="Text Box 180"/>
        <xdr:cNvSpPr txBox="1">
          <a:spLocks noChangeArrowheads="1"/>
        </xdr:cNvSpPr>
      </xdr:nvSpPr>
      <xdr:spPr bwMode="auto">
        <a:xfrm>
          <a:off x="481965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49</xdr:col>
      <xdr:colOff>0</xdr:colOff>
      <xdr:row>8</xdr:row>
      <xdr:rowOff>0</xdr:rowOff>
    </xdr:from>
    <xdr:to>
      <xdr:col>49</xdr:col>
      <xdr:colOff>0</xdr:colOff>
      <xdr:row>8</xdr:row>
      <xdr:rowOff>0</xdr:rowOff>
    </xdr:to>
    <xdr:sp macro="" textlink="">
      <xdr:nvSpPr>
        <xdr:cNvPr id="18613" name="Text Box 181"/>
        <xdr:cNvSpPr txBox="1">
          <a:spLocks noChangeArrowheads="1"/>
        </xdr:cNvSpPr>
      </xdr:nvSpPr>
      <xdr:spPr bwMode="auto">
        <a:xfrm>
          <a:off x="481965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49</xdr:col>
      <xdr:colOff>0</xdr:colOff>
      <xdr:row>8</xdr:row>
      <xdr:rowOff>0</xdr:rowOff>
    </xdr:from>
    <xdr:to>
      <xdr:col>49</xdr:col>
      <xdr:colOff>0</xdr:colOff>
      <xdr:row>8</xdr:row>
      <xdr:rowOff>0</xdr:rowOff>
    </xdr:to>
    <xdr:sp macro="" textlink="">
      <xdr:nvSpPr>
        <xdr:cNvPr id="18614" name="Text Box 182"/>
        <xdr:cNvSpPr txBox="1">
          <a:spLocks noChangeArrowheads="1"/>
        </xdr:cNvSpPr>
      </xdr:nvSpPr>
      <xdr:spPr bwMode="auto">
        <a:xfrm>
          <a:off x="481965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49</xdr:col>
      <xdr:colOff>0</xdr:colOff>
      <xdr:row>8</xdr:row>
      <xdr:rowOff>0</xdr:rowOff>
    </xdr:from>
    <xdr:to>
      <xdr:col>49</xdr:col>
      <xdr:colOff>0</xdr:colOff>
      <xdr:row>8</xdr:row>
      <xdr:rowOff>0</xdr:rowOff>
    </xdr:to>
    <xdr:sp macro="" textlink="">
      <xdr:nvSpPr>
        <xdr:cNvPr id="18615" name="Text Box 183"/>
        <xdr:cNvSpPr txBox="1">
          <a:spLocks noChangeArrowheads="1"/>
        </xdr:cNvSpPr>
      </xdr:nvSpPr>
      <xdr:spPr bwMode="auto">
        <a:xfrm>
          <a:off x="481965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49</xdr:col>
      <xdr:colOff>0</xdr:colOff>
      <xdr:row>8</xdr:row>
      <xdr:rowOff>0</xdr:rowOff>
    </xdr:from>
    <xdr:to>
      <xdr:col>49</xdr:col>
      <xdr:colOff>0</xdr:colOff>
      <xdr:row>8</xdr:row>
      <xdr:rowOff>0</xdr:rowOff>
    </xdr:to>
    <xdr:sp macro="" textlink="">
      <xdr:nvSpPr>
        <xdr:cNvPr id="18616" name="Text Box 184"/>
        <xdr:cNvSpPr txBox="1">
          <a:spLocks noChangeArrowheads="1"/>
        </xdr:cNvSpPr>
      </xdr:nvSpPr>
      <xdr:spPr bwMode="auto">
        <a:xfrm>
          <a:off x="481965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49</xdr:col>
      <xdr:colOff>0</xdr:colOff>
      <xdr:row>8</xdr:row>
      <xdr:rowOff>0</xdr:rowOff>
    </xdr:from>
    <xdr:to>
      <xdr:col>49</xdr:col>
      <xdr:colOff>0</xdr:colOff>
      <xdr:row>8</xdr:row>
      <xdr:rowOff>0</xdr:rowOff>
    </xdr:to>
    <xdr:sp macro="" textlink="">
      <xdr:nvSpPr>
        <xdr:cNvPr id="18617" name="Text Box 185"/>
        <xdr:cNvSpPr txBox="1">
          <a:spLocks noChangeArrowheads="1"/>
        </xdr:cNvSpPr>
      </xdr:nvSpPr>
      <xdr:spPr bwMode="auto">
        <a:xfrm>
          <a:off x="481965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49</xdr:col>
      <xdr:colOff>0</xdr:colOff>
      <xdr:row>8</xdr:row>
      <xdr:rowOff>0</xdr:rowOff>
    </xdr:from>
    <xdr:to>
      <xdr:col>49</xdr:col>
      <xdr:colOff>0</xdr:colOff>
      <xdr:row>8</xdr:row>
      <xdr:rowOff>0</xdr:rowOff>
    </xdr:to>
    <xdr:sp macro="" textlink="">
      <xdr:nvSpPr>
        <xdr:cNvPr id="18618" name="Text Box 186"/>
        <xdr:cNvSpPr txBox="1">
          <a:spLocks noChangeArrowheads="1"/>
        </xdr:cNvSpPr>
      </xdr:nvSpPr>
      <xdr:spPr bwMode="auto">
        <a:xfrm>
          <a:off x="481965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49</xdr:col>
      <xdr:colOff>0</xdr:colOff>
      <xdr:row>8</xdr:row>
      <xdr:rowOff>0</xdr:rowOff>
    </xdr:from>
    <xdr:to>
      <xdr:col>49</xdr:col>
      <xdr:colOff>0</xdr:colOff>
      <xdr:row>8</xdr:row>
      <xdr:rowOff>0</xdr:rowOff>
    </xdr:to>
    <xdr:sp macro="" textlink="">
      <xdr:nvSpPr>
        <xdr:cNvPr id="18619" name="Text Box 187"/>
        <xdr:cNvSpPr txBox="1">
          <a:spLocks noChangeArrowheads="1"/>
        </xdr:cNvSpPr>
      </xdr:nvSpPr>
      <xdr:spPr bwMode="auto">
        <a:xfrm>
          <a:off x="481965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49</xdr:col>
      <xdr:colOff>0</xdr:colOff>
      <xdr:row>8</xdr:row>
      <xdr:rowOff>0</xdr:rowOff>
    </xdr:from>
    <xdr:to>
      <xdr:col>49</xdr:col>
      <xdr:colOff>0</xdr:colOff>
      <xdr:row>8</xdr:row>
      <xdr:rowOff>0</xdr:rowOff>
    </xdr:to>
    <xdr:sp macro="" textlink="">
      <xdr:nvSpPr>
        <xdr:cNvPr id="18620" name="Text Box 188"/>
        <xdr:cNvSpPr txBox="1">
          <a:spLocks noChangeArrowheads="1"/>
        </xdr:cNvSpPr>
      </xdr:nvSpPr>
      <xdr:spPr bwMode="auto">
        <a:xfrm>
          <a:off x="481965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49</xdr:col>
      <xdr:colOff>0</xdr:colOff>
      <xdr:row>8</xdr:row>
      <xdr:rowOff>0</xdr:rowOff>
    </xdr:from>
    <xdr:to>
      <xdr:col>49</xdr:col>
      <xdr:colOff>0</xdr:colOff>
      <xdr:row>8</xdr:row>
      <xdr:rowOff>0</xdr:rowOff>
    </xdr:to>
    <xdr:sp macro="" textlink="">
      <xdr:nvSpPr>
        <xdr:cNvPr id="18621" name="Text Box 189"/>
        <xdr:cNvSpPr txBox="1">
          <a:spLocks noChangeArrowheads="1"/>
        </xdr:cNvSpPr>
      </xdr:nvSpPr>
      <xdr:spPr bwMode="auto">
        <a:xfrm>
          <a:off x="481965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49</xdr:col>
      <xdr:colOff>0</xdr:colOff>
      <xdr:row>8</xdr:row>
      <xdr:rowOff>0</xdr:rowOff>
    </xdr:from>
    <xdr:to>
      <xdr:col>49</xdr:col>
      <xdr:colOff>0</xdr:colOff>
      <xdr:row>8</xdr:row>
      <xdr:rowOff>0</xdr:rowOff>
    </xdr:to>
    <xdr:sp macro="" textlink="">
      <xdr:nvSpPr>
        <xdr:cNvPr id="18622" name="Text Box 190"/>
        <xdr:cNvSpPr txBox="1">
          <a:spLocks noChangeArrowheads="1"/>
        </xdr:cNvSpPr>
      </xdr:nvSpPr>
      <xdr:spPr bwMode="auto">
        <a:xfrm>
          <a:off x="481965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49</xdr:col>
      <xdr:colOff>0</xdr:colOff>
      <xdr:row>8</xdr:row>
      <xdr:rowOff>0</xdr:rowOff>
    </xdr:from>
    <xdr:to>
      <xdr:col>49</xdr:col>
      <xdr:colOff>0</xdr:colOff>
      <xdr:row>8</xdr:row>
      <xdr:rowOff>0</xdr:rowOff>
    </xdr:to>
    <xdr:sp macro="" textlink="">
      <xdr:nvSpPr>
        <xdr:cNvPr id="18623" name="Text Box 191"/>
        <xdr:cNvSpPr txBox="1">
          <a:spLocks noChangeArrowheads="1"/>
        </xdr:cNvSpPr>
      </xdr:nvSpPr>
      <xdr:spPr bwMode="auto">
        <a:xfrm>
          <a:off x="481965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49</xdr:col>
      <xdr:colOff>0</xdr:colOff>
      <xdr:row>8</xdr:row>
      <xdr:rowOff>0</xdr:rowOff>
    </xdr:from>
    <xdr:to>
      <xdr:col>49</xdr:col>
      <xdr:colOff>0</xdr:colOff>
      <xdr:row>8</xdr:row>
      <xdr:rowOff>0</xdr:rowOff>
    </xdr:to>
    <xdr:sp macro="" textlink="">
      <xdr:nvSpPr>
        <xdr:cNvPr id="18624" name="Text Box 192"/>
        <xdr:cNvSpPr txBox="1">
          <a:spLocks noChangeArrowheads="1"/>
        </xdr:cNvSpPr>
      </xdr:nvSpPr>
      <xdr:spPr bwMode="auto">
        <a:xfrm>
          <a:off x="481965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49</xdr:col>
      <xdr:colOff>0</xdr:colOff>
      <xdr:row>8</xdr:row>
      <xdr:rowOff>0</xdr:rowOff>
    </xdr:from>
    <xdr:to>
      <xdr:col>49</xdr:col>
      <xdr:colOff>0</xdr:colOff>
      <xdr:row>8</xdr:row>
      <xdr:rowOff>0</xdr:rowOff>
    </xdr:to>
    <xdr:sp macro="" textlink="">
      <xdr:nvSpPr>
        <xdr:cNvPr id="18625" name="Text Box 193"/>
        <xdr:cNvSpPr txBox="1">
          <a:spLocks noChangeArrowheads="1"/>
        </xdr:cNvSpPr>
      </xdr:nvSpPr>
      <xdr:spPr bwMode="auto">
        <a:xfrm>
          <a:off x="481965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49</xdr:col>
      <xdr:colOff>0</xdr:colOff>
      <xdr:row>8</xdr:row>
      <xdr:rowOff>0</xdr:rowOff>
    </xdr:from>
    <xdr:to>
      <xdr:col>49</xdr:col>
      <xdr:colOff>0</xdr:colOff>
      <xdr:row>8</xdr:row>
      <xdr:rowOff>0</xdr:rowOff>
    </xdr:to>
    <xdr:sp macro="" textlink="">
      <xdr:nvSpPr>
        <xdr:cNvPr id="18626" name="Text Box 194"/>
        <xdr:cNvSpPr txBox="1">
          <a:spLocks noChangeArrowheads="1"/>
        </xdr:cNvSpPr>
      </xdr:nvSpPr>
      <xdr:spPr bwMode="auto">
        <a:xfrm>
          <a:off x="481965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49</xdr:col>
      <xdr:colOff>0</xdr:colOff>
      <xdr:row>8</xdr:row>
      <xdr:rowOff>0</xdr:rowOff>
    </xdr:from>
    <xdr:to>
      <xdr:col>49</xdr:col>
      <xdr:colOff>0</xdr:colOff>
      <xdr:row>8</xdr:row>
      <xdr:rowOff>0</xdr:rowOff>
    </xdr:to>
    <xdr:sp macro="" textlink="">
      <xdr:nvSpPr>
        <xdr:cNvPr id="18627" name="Text Box 195"/>
        <xdr:cNvSpPr txBox="1">
          <a:spLocks noChangeArrowheads="1"/>
        </xdr:cNvSpPr>
      </xdr:nvSpPr>
      <xdr:spPr bwMode="auto">
        <a:xfrm>
          <a:off x="481965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49</xdr:col>
      <xdr:colOff>0</xdr:colOff>
      <xdr:row>8</xdr:row>
      <xdr:rowOff>0</xdr:rowOff>
    </xdr:from>
    <xdr:to>
      <xdr:col>49</xdr:col>
      <xdr:colOff>0</xdr:colOff>
      <xdr:row>8</xdr:row>
      <xdr:rowOff>0</xdr:rowOff>
    </xdr:to>
    <xdr:sp macro="" textlink="">
      <xdr:nvSpPr>
        <xdr:cNvPr id="18628" name="Text Box 196"/>
        <xdr:cNvSpPr txBox="1">
          <a:spLocks noChangeArrowheads="1"/>
        </xdr:cNvSpPr>
      </xdr:nvSpPr>
      <xdr:spPr bwMode="auto">
        <a:xfrm>
          <a:off x="481965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49</xdr:col>
      <xdr:colOff>0</xdr:colOff>
      <xdr:row>8</xdr:row>
      <xdr:rowOff>0</xdr:rowOff>
    </xdr:from>
    <xdr:to>
      <xdr:col>49</xdr:col>
      <xdr:colOff>0</xdr:colOff>
      <xdr:row>8</xdr:row>
      <xdr:rowOff>0</xdr:rowOff>
    </xdr:to>
    <xdr:sp macro="" textlink="">
      <xdr:nvSpPr>
        <xdr:cNvPr id="18629" name="Text Box 197"/>
        <xdr:cNvSpPr txBox="1">
          <a:spLocks noChangeArrowheads="1"/>
        </xdr:cNvSpPr>
      </xdr:nvSpPr>
      <xdr:spPr bwMode="auto">
        <a:xfrm>
          <a:off x="481965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49</xdr:col>
      <xdr:colOff>0</xdr:colOff>
      <xdr:row>8</xdr:row>
      <xdr:rowOff>0</xdr:rowOff>
    </xdr:from>
    <xdr:to>
      <xdr:col>49</xdr:col>
      <xdr:colOff>0</xdr:colOff>
      <xdr:row>8</xdr:row>
      <xdr:rowOff>0</xdr:rowOff>
    </xdr:to>
    <xdr:sp macro="" textlink="">
      <xdr:nvSpPr>
        <xdr:cNvPr id="18630" name="Text Box 198"/>
        <xdr:cNvSpPr txBox="1">
          <a:spLocks noChangeArrowheads="1"/>
        </xdr:cNvSpPr>
      </xdr:nvSpPr>
      <xdr:spPr bwMode="auto">
        <a:xfrm>
          <a:off x="481965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49</xdr:col>
      <xdr:colOff>0</xdr:colOff>
      <xdr:row>8</xdr:row>
      <xdr:rowOff>0</xdr:rowOff>
    </xdr:from>
    <xdr:to>
      <xdr:col>49</xdr:col>
      <xdr:colOff>0</xdr:colOff>
      <xdr:row>8</xdr:row>
      <xdr:rowOff>0</xdr:rowOff>
    </xdr:to>
    <xdr:sp macro="" textlink="">
      <xdr:nvSpPr>
        <xdr:cNvPr id="18631" name="Text Box 199"/>
        <xdr:cNvSpPr txBox="1">
          <a:spLocks noChangeArrowheads="1"/>
        </xdr:cNvSpPr>
      </xdr:nvSpPr>
      <xdr:spPr bwMode="auto">
        <a:xfrm>
          <a:off x="481965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49</xdr:col>
      <xdr:colOff>0</xdr:colOff>
      <xdr:row>8</xdr:row>
      <xdr:rowOff>0</xdr:rowOff>
    </xdr:from>
    <xdr:to>
      <xdr:col>49</xdr:col>
      <xdr:colOff>0</xdr:colOff>
      <xdr:row>8</xdr:row>
      <xdr:rowOff>0</xdr:rowOff>
    </xdr:to>
    <xdr:sp macro="" textlink="">
      <xdr:nvSpPr>
        <xdr:cNvPr id="18632" name="Text Box 200"/>
        <xdr:cNvSpPr txBox="1">
          <a:spLocks noChangeArrowheads="1"/>
        </xdr:cNvSpPr>
      </xdr:nvSpPr>
      <xdr:spPr bwMode="auto">
        <a:xfrm>
          <a:off x="481965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49</xdr:col>
      <xdr:colOff>0</xdr:colOff>
      <xdr:row>8</xdr:row>
      <xdr:rowOff>0</xdr:rowOff>
    </xdr:from>
    <xdr:to>
      <xdr:col>49</xdr:col>
      <xdr:colOff>0</xdr:colOff>
      <xdr:row>8</xdr:row>
      <xdr:rowOff>0</xdr:rowOff>
    </xdr:to>
    <xdr:sp macro="" textlink="">
      <xdr:nvSpPr>
        <xdr:cNvPr id="18633" name="Text Box 201"/>
        <xdr:cNvSpPr txBox="1">
          <a:spLocks noChangeArrowheads="1"/>
        </xdr:cNvSpPr>
      </xdr:nvSpPr>
      <xdr:spPr bwMode="auto">
        <a:xfrm>
          <a:off x="481965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49</xdr:col>
      <xdr:colOff>0</xdr:colOff>
      <xdr:row>8</xdr:row>
      <xdr:rowOff>0</xdr:rowOff>
    </xdr:from>
    <xdr:to>
      <xdr:col>49</xdr:col>
      <xdr:colOff>0</xdr:colOff>
      <xdr:row>8</xdr:row>
      <xdr:rowOff>0</xdr:rowOff>
    </xdr:to>
    <xdr:sp macro="" textlink="">
      <xdr:nvSpPr>
        <xdr:cNvPr id="18634" name="Text Box 202"/>
        <xdr:cNvSpPr txBox="1">
          <a:spLocks noChangeArrowheads="1"/>
        </xdr:cNvSpPr>
      </xdr:nvSpPr>
      <xdr:spPr bwMode="auto">
        <a:xfrm>
          <a:off x="481965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49</xdr:col>
      <xdr:colOff>0</xdr:colOff>
      <xdr:row>8</xdr:row>
      <xdr:rowOff>0</xdr:rowOff>
    </xdr:from>
    <xdr:to>
      <xdr:col>49</xdr:col>
      <xdr:colOff>0</xdr:colOff>
      <xdr:row>8</xdr:row>
      <xdr:rowOff>0</xdr:rowOff>
    </xdr:to>
    <xdr:sp macro="" textlink="">
      <xdr:nvSpPr>
        <xdr:cNvPr id="18635" name="Text Box 203"/>
        <xdr:cNvSpPr txBox="1">
          <a:spLocks noChangeArrowheads="1"/>
        </xdr:cNvSpPr>
      </xdr:nvSpPr>
      <xdr:spPr bwMode="auto">
        <a:xfrm>
          <a:off x="481965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55</xdr:col>
      <xdr:colOff>0</xdr:colOff>
      <xdr:row>8</xdr:row>
      <xdr:rowOff>0</xdr:rowOff>
    </xdr:from>
    <xdr:to>
      <xdr:col>55</xdr:col>
      <xdr:colOff>0</xdr:colOff>
      <xdr:row>8</xdr:row>
      <xdr:rowOff>0</xdr:rowOff>
    </xdr:to>
    <xdr:sp macro="" textlink="">
      <xdr:nvSpPr>
        <xdr:cNvPr id="18636" name="Text Box 204"/>
        <xdr:cNvSpPr txBox="1">
          <a:spLocks noChangeArrowheads="1"/>
        </xdr:cNvSpPr>
      </xdr:nvSpPr>
      <xdr:spPr bwMode="auto">
        <a:xfrm>
          <a:off x="54025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55</xdr:col>
      <xdr:colOff>0</xdr:colOff>
      <xdr:row>8</xdr:row>
      <xdr:rowOff>0</xdr:rowOff>
    </xdr:from>
    <xdr:to>
      <xdr:col>55</xdr:col>
      <xdr:colOff>0</xdr:colOff>
      <xdr:row>8</xdr:row>
      <xdr:rowOff>0</xdr:rowOff>
    </xdr:to>
    <xdr:sp macro="" textlink="">
      <xdr:nvSpPr>
        <xdr:cNvPr id="18637" name="Text Box 205"/>
        <xdr:cNvSpPr txBox="1">
          <a:spLocks noChangeArrowheads="1"/>
        </xdr:cNvSpPr>
      </xdr:nvSpPr>
      <xdr:spPr bwMode="auto">
        <a:xfrm>
          <a:off x="54025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800100</xdr:colOff>
      <xdr:row>8</xdr:row>
      <xdr:rowOff>0</xdr:rowOff>
    </xdr:from>
    <xdr:to>
      <xdr:col>55</xdr:col>
      <xdr:colOff>0</xdr:colOff>
      <xdr:row>8</xdr:row>
      <xdr:rowOff>0</xdr:rowOff>
    </xdr:to>
    <xdr:sp macro="" textlink="">
      <xdr:nvSpPr>
        <xdr:cNvPr id="18638" name="Text Box 206"/>
        <xdr:cNvSpPr txBox="1">
          <a:spLocks noChangeArrowheads="1"/>
        </xdr:cNvSpPr>
      </xdr:nvSpPr>
      <xdr:spPr bwMode="auto">
        <a:xfrm>
          <a:off x="538543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55</xdr:col>
      <xdr:colOff>0</xdr:colOff>
      <xdr:row>8</xdr:row>
      <xdr:rowOff>0</xdr:rowOff>
    </xdr:from>
    <xdr:to>
      <xdr:col>55</xdr:col>
      <xdr:colOff>0</xdr:colOff>
      <xdr:row>8</xdr:row>
      <xdr:rowOff>0</xdr:rowOff>
    </xdr:to>
    <xdr:sp macro="" textlink="">
      <xdr:nvSpPr>
        <xdr:cNvPr id="18639" name="Text Box 207"/>
        <xdr:cNvSpPr txBox="1">
          <a:spLocks noChangeArrowheads="1"/>
        </xdr:cNvSpPr>
      </xdr:nvSpPr>
      <xdr:spPr bwMode="auto">
        <a:xfrm>
          <a:off x="54025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55</xdr:col>
      <xdr:colOff>0</xdr:colOff>
      <xdr:row>8</xdr:row>
      <xdr:rowOff>0</xdr:rowOff>
    </xdr:from>
    <xdr:to>
      <xdr:col>55</xdr:col>
      <xdr:colOff>0</xdr:colOff>
      <xdr:row>8</xdr:row>
      <xdr:rowOff>0</xdr:rowOff>
    </xdr:to>
    <xdr:sp macro="" textlink="">
      <xdr:nvSpPr>
        <xdr:cNvPr id="18640" name="Text Box 208"/>
        <xdr:cNvSpPr txBox="1">
          <a:spLocks noChangeArrowheads="1"/>
        </xdr:cNvSpPr>
      </xdr:nvSpPr>
      <xdr:spPr bwMode="auto">
        <a:xfrm>
          <a:off x="54025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55</xdr:col>
      <xdr:colOff>0</xdr:colOff>
      <xdr:row>8</xdr:row>
      <xdr:rowOff>0</xdr:rowOff>
    </xdr:from>
    <xdr:to>
      <xdr:col>55</xdr:col>
      <xdr:colOff>0</xdr:colOff>
      <xdr:row>8</xdr:row>
      <xdr:rowOff>0</xdr:rowOff>
    </xdr:to>
    <xdr:sp macro="" textlink="">
      <xdr:nvSpPr>
        <xdr:cNvPr id="18641" name="Text Box 209"/>
        <xdr:cNvSpPr txBox="1">
          <a:spLocks noChangeArrowheads="1"/>
        </xdr:cNvSpPr>
      </xdr:nvSpPr>
      <xdr:spPr bwMode="auto">
        <a:xfrm>
          <a:off x="54025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55</xdr:col>
      <xdr:colOff>0</xdr:colOff>
      <xdr:row>8</xdr:row>
      <xdr:rowOff>0</xdr:rowOff>
    </xdr:from>
    <xdr:to>
      <xdr:col>55</xdr:col>
      <xdr:colOff>0</xdr:colOff>
      <xdr:row>8</xdr:row>
      <xdr:rowOff>0</xdr:rowOff>
    </xdr:to>
    <xdr:sp macro="" textlink="">
      <xdr:nvSpPr>
        <xdr:cNvPr id="18642" name="Text Box 210"/>
        <xdr:cNvSpPr txBox="1">
          <a:spLocks noChangeArrowheads="1"/>
        </xdr:cNvSpPr>
      </xdr:nvSpPr>
      <xdr:spPr bwMode="auto">
        <a:xfrm>
          <a:off x="54025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55</xdr:col>
      <xdr:colOff>0</xdr:colOff>
      <xdr:row>8</xdr:row>
      <xdr:rowOff>0</xdr:rowOff>
    </xdr:from>
    <xdr:to>
      <xdr:col>55</xdr:col>
      <xdr:colOff>0</xdr:colOff>
      <xdr:row>8</xdr:row>
      <xdr:rowOff>0</xdr:rowOff>
    </xdr:to>
    <xdr:sp macro="" textlink="">
      <xdr:nvSpPr>
        <xdr:cNvPr id="18643" name="Text Box 211"/>
        <xdr:cNvSpPr txBox="1">
          <a:spLocks noChangeArrowheads="1"/>
        </xdr:cNvSpPr>
      </xdr:nvSpPr>
      <xdr:spPr bwMode="auto">
        <a:xfrm>
          <a:off x="54025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55</xdr:col>
      <xdr:colOff>0</xdr:colOff>
      <xdr:row>8</xdr:row>
      <xdr:rowOff>0</xdr:rowOff>
    </xdr:from>
    <xdr:to>
      <xdr:col>55</xdr:col>
      <xdr:colOff>0</xdr:colOff>
      <xdr:row>8</xdr:row>
      <xdr:rowOff>0</xdr:rowOff>
    </xdr:to>
    <xdr:sp macro="" textlink="">
      <xdr:nvSpPr>
        <xdr:cNvPr id="18644" name="Text Box 212"/>
        <xdr:cNvSpPr txBox="1">
          <a:spLocks noChangeArrowheads="1"/>
        </xdr:cNvSpPr>
      </xdr:nvSpPr>
      <xdr:spPr bwMode="auto">
        <a:xfrm>
          <a:off x="54025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55</xdr:col>
      <xdr:colOff>0</xdr:colOff>
      <xdr:row>8</xdr:row>
      <xdr:rowOff>0</xdr:rowOff>
    </xdr:from>
    <xdr:to>
      <xdr:col>55</xdr:col>
      <xdr:colOff>0</xdr:colOff>
      <xdr:row>8</xdr:row>
      <xdr:rowOff>0</xdr:rowOff>
    </xdr:to>
    <xdr:sp macro="" textlink="">
      <xdr:nvSpPr>
        <xdr:cNvPr id="18645" name="Text Box 213"/>
        <xdr:cNvSpPr txBox="1">
          <a:spLocks noChangeArrowheads="1"/>
        </xdr:cNvSpPr>
      </xdr:nvSpPr>
      <xdr:spPr bwMode="auto">
        <a:xfrm>
          <a:off x="54025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55</xdr:col>
      <xdr:colOff>0</xdr:colOff>
      <xdr:row>8</xdr:row>
      <xdr:rowOff>0</xdr:rowOff>
    </xdr:from>
    <xdr:to>
      <xdr:col>55</xdr:col>
      <xdr:colOff>0</xdr:colOff>
      <xdr:row>8</xdr:row>
      <xdr:rowOff>0</xdr:rowOff>
    </xdr:to>
    <xdr:sp macro="" textlink="">
      <xdr:nvSpPr>
        <xdr:cNvPr id="18646" name="Text Box 214"/>
        <xdr:cNvSpPr txBox="1">
          <a:spLocks noChangeArrowheads="1"/>
        </xdr:cNvSpPr>
      </xdr:nvSpPr>
      <xdr:spPr bwMode="auto">
        <a:xfrm>
          <a:off x="54025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55</xdr:col>
      <xdr:colOff>0</xdr:colOff>
      <xdr:row>8</xdr:row>
      <xdr:rowOff>0</xdr:rowOff>
    </xdr:from>
    <xdr:to>
      <xdr:col>55</xdr:col>
      <xdr:colOff>0</xdr:colOff>
      <xdr:row>8</xdr:row>
      <xdr:rowOff>0</xdr:rowOff>
    </xdr:to>
    <xdr:sp macro="" textlink="">
      <xdr:nvSpPr>
        <xdr:cNvPr id="18647" name="Text Box 215"/>
        <xdr:cNvSpPr txBox="1">
          <a:spLocks noChangeArrowheads="1"/>
        </xdr:cNvSpPr>
      </xdr:nvSpPr>
      <xdr:spPr bwMode="auto">
        <a:xfrm>
          <a:off x="54025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55</xdr:col>
      <xdr:colOff>0</xdr:colOff>
      <xdr:row>8</xdr:row>
      <xdr:rowOff>0</xdr:rowOff>
    </xdr:from>
    <xdr:to>
      <xdr:col>55</xdr:col>
      <xdr:colOff>0</xdr:colOff>
      <xdr:row>8</xdr:row>
      <xdr:rowOff>0</xdr:rowOff>
    </xdr:to>
    <xdr:sp macro="" textlink="">
      <xdr:nvSpPr>
        <xdr:cNvPr id="18648" name="Text Box 216"/>
        <xdr:cNvSpPr txBox="1">
          <a:spLocks noChangeArrowheads="1"/>
        </xdr:cNvSpPr>
      </xdr:nvSpPr>
      <xdr:spPr bwMode="auto">
        <a:xfrm>
          <a:off x="54025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55</xdr:col>
      <xdr:colOff>0</xdr:colOff>
      <xdr:row>8</xdr:row>
      <xdr:rowOff>0</xdr:rowOff>
    </xdr:from>
    <xdr:to>
      <xdr:col>55</xdr:col>
      <xdr:colOff>0</xdr:colOff>
      <xdr:row>8</xdr:row>
      <xdr:rowOff>0</xdr:rowOff>
    </xdr:to>
    <xdr:sp macro="" textlink="">
      <xdr:nvSpPr>
        <xdr:cNvPr id="18649" name="Text Box 217"/>
        <xdr:cNvSpPr txBox="1">
          <a:spLocks noChangeArrowheads="1"/>
        </xdr:cNvSpPr>
      </xdr:nvSpPr>
      <xdr:spPr bwMode="auto">
        <a:xfrm>
          <a:off x="54025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55</xdr:col>
      <xdr:colOff>0</xdr:colOff>
      <xdr:row>8</xdr:row>
      <xdr:rowOff>0</xdr:rowOff>
    </xdr:from>
    <xdr:to>
      <xdr:col>55</xdr:col>
      <xdr:colOff>0</xdr:colOff>
      <xdr:row>8</xdr:row>
      <xdr:rowOff>0</xdr:rowOff>
    </xdr:to>
    <xdr:sp macro="" textlink="">
      <xdr:nvSpPr>
        <xdr:cNvPr id="18650" name="Text Box 218"/>
        <xdr:cNvSpPr txBox="1">
          <a:spLocks noChangeArrowheads="1"/>
        </xdr:cNvSpPr>
      </xdr:nvSpPr>
      <xdr:spPr bwMode="auto">
        <a:xfrm>
          <a:off x="54025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55</xdr:col>
      <xdr:colOff>0</xdr:colOff>
      <xdr:row>8</xdr:row>
      <xdr:rowOff>0</xdr:rowOff>
    </xdr:from>
    <xdr:to>
      <xdr:col>55</xdr:col>
      <xdr:colOff>0</xdr:colOff>
      <xdr:row>8</xdr:row>
      <xdr:rowOff>0</xdr:rowOff>
    </xdr:to>
    <xdr:sp macro="" textlink="">
      <xdr:nvSpPr>
        <xdr:cNvPr id="18651" name="Text Box 219"/>
        <xdr:cNvSpPr txBox="1">
          <a:spLocks noChangeArrowheads="1"/>
        </xdr:cNvSpPr>
      </xdr:nvSpPr>
      <xdr:spPr bwMode="auto">
        <a:xfrm>
          <a:off x="54025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55</xdr:col>
      <xdr:colOff>0</xdr:colOff>
      <xdr:row>8</xdr:row>
      <xdr:rowOff>0</xdr:rowOff>
    </xdr:from>
    <xdr:to>
      <xdr:col>55</xdr:col>
      <xdr:colOff>0</xdr:colOff>
      <xdr:row>8</xdr:row>
      <xdr:rowOff>0</xdr:rowOff>
    </xdr:to>
    <xdr:sp macro="" textlink="">
      <xdr:nvSpPr>
        <xdr:cNvPr id="18652" name="Text Box 220"/>
        <xdr:cNvSpPr txBox="1">
          <a:spLocks noChangeArrowheads="1"/>
        </xdr:cNvSpPr>
      </xdr:nvSpPr>
      <xdr:spPr bwMode="auto">
        <a:xfrm>
          <a:off x="54025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55</xdr:col>
      <xdr:colOff>0</xdr:colOff>
      <xdr:row>8</xdr:row>
      <xdr:rowOff>0</xdr:rowOff>
    </xdr:from>
    <xdr:to>
      <xdr:col>55</xdr:col>
      <xdr:colOff>0</xdr:colOff>
      <xdr:row>8</xdr:row>
      <xdr:rowOff>0</xdr:rowOff>
    </xdr:to>
    <xdr:sp macro="" textlink="">
      <xdr:nvSpPr>
        <xdr:cNvPr id="18653" name="Text Box 221"/>
        <xdr:cNvSpPr txBox="1">
          <a:spLocks noChangeArrowheads="1"/>
        </xdr:cNvSpPr>
      </xdr:nvSpPr>
      <xdr:spPr bwMode="auto">
        <a:xfrm>
          <a:off x="54025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55</xdr:col>
      <xdr:colOff>0</xdr:colOff>
      <xdr:row>8</xdr:row>
      <xdr:rowOff>0</xdr:rowOff>
    </xdr:from>
    <xdr:to>
      <xdr:col>55</xdr:col>
      <xdr:colOff>0</xdr:colOff>
      <xdr:row>8</xdr:row>
      <xdr:rowOff>0</xdr:rowOff>
    </xdr:to>
    <xdr:sp macro="" textlink="">
      <xdr:nvSpPr>
        <xdr:cNvPr id="18654" name="Text Box 222"/>
        <xdr:cNvSpPr txBox="1">
          <a:spLocks noChangeArrowheads="1"/>
        </xdr:cNvSpPr>
      </xdr:nvSpPr>
      <xdr:spPr bwMode="auto">
        <a:xfrm>
          <a:off x="54025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55</xdr:col>
      <xdr:colOff>0</xdr:colOff>
      <xdr:row>8</xdr:row>
      <xdr:rowOff>0</xdr:rowOff>
    </xdr:from>
    <xdr:to>
      <xdr:col>55</xdr:col>
      <xdr:colOff>0</xdr:colOff>
      <xdr:row>8</xdr:row>
      <xdr:rowOff>0</xdr:rowOff>
    </xdr:to>
    <xdr:sp macro="" textlink="">
      <xdr:nvSpPr>
        <xdr:cNvPr id="18655" name="Text Box 223"/>
        <xdr:cNvSpPr txBox="1">
          <a:spLocks noChangeArrowheads="1"/>
        </xdr:cNvSpPr>
      </xdr:nvSpPr>
      <xdr:spPr bwMode="auto">
        <a:xfrm>
          <a:off x="54025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55</xdr:col>
      <xdr:colOff>0</xdr:colOff>
      <xdr:row>8</xdr:row>
      <xdr:rowOff>0</xdr:rowOff>
    </xdr:from>
    <xdr:to>
      <xdr:col>55</xdr:col>
      <xdr:colOff>0</xdr:colOff>
      <xdr:row>8</xdr:row>
      <xdr:rowOff>0</xdr:rowOff>
    </xdr:to>
    <xdr:sp macro="" textlink="">
      <xdr:nvSpPr>
        <xdr:cNvPr id="18656" name="Text Box 224"/>
        <xdr:cNvSpPr txBox="1">
          <a:spLocks noChangeArrowheads="1"/>
        </xdr:cNvSpPr>
      </xdr:nvSpPr>
      <xdr:spPr bwMode="auto">
        <a:xfrm>
          <a:off x="54025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55</xdr:col>
      <xdr:colOff>0</xdr:colOff>
      <xdr:row>8</xdr:row>
      <xdr:rowOff>0</xdr:rowOff>
    </xdr:from>
    <xdr:to>
      <xdr:col>55</xdr:col>
      <xdr:colOff>0</xdr:colOff>
      <xdr:row>8</xdr:row>
      <xdr:rowOff>0</xdr:rowOff>
    </xdr:to>
    <xdr:sp macro="" textlink="">
      <xdr:nvSpPr>
        <xdr:cNvPr id="18657" name="Text Box 225"/>
        <xdr:cNvSpPr txBox="1">
          <a:spLocks noChangeArrowheads="1"/>
        </xdr:cNvSpPr>
      </xdr:nvSpPr>
      <xdr:spPr bwMode="auto">
        <a:xfrm>
          <a:off x="54025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55</xdr:col>
      <xdr:colOff>0</xdr:colOff>
      <xdr:row>8</xdr:row>
      <xdr:rowOff>0</xdr:rowOff>
    </xdr:from>
    <xdr:to>
      <xdr:col>55</xdr:col>
      <xdr:colOff>0</xdr:colOff>
      <xdr:row>8</xdr:row>
      <xdr:rowOff>0</xdr:rowOff>
    </xdr:to>
    <xdr:sp macro="" textlink="">
      <xdr:nvSpPr>
        <xdr:cNvPr id="18658" name="Text Box 226"/>
        <xdr:cNvSpPr txBox="1">
          <a:spLocks noChangeArrowheads="1"/>
        </xdr:cNvSpPr>
      </xdr:nvSpPr>
      <xdr:spPr bwMode="auto">
        <a:xfrm>
          <a:off x="54025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55</xdr:col>
      <xdr:colOff>0</xdr:colOff>
      <xdr:row>8</xdr:row>
      <xdr:rowOff>0</xdr:rowOff>
    </xdr:from>
    <xdr:to>
      <xdr:col>55</xdr:col>
      <xdr:colOff>0</xdr:colOff>
      <xdr:row>8</xdr:row>
      <xdr:rowOff>0</xdr:rowOff>
    </xdr:to>
    <xdr:sp macro="" textlink="">
      <xdr:nvSpPr>
        <xdr:cNvPr id="18659" name="Text Box 227"/>
        <xdr:cNvSpPr txBox="1">
          <a:spLocks noChangeArrowheads="1"/>
        </xdr:cNvSpPr>
      </xdr:nvSpPr>
      <xdr:spPr bwMode="auto">
        <a:xfrm>
          <a:off x="54025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55</xdr:col>
      <xdr:colOff>0</xdr:colOff>
      <xdr:row>8</xdr:row>
      <xdr:rowOff>0</xdr:rowOff>
    </xdr:from>
    <xdr:to>
      <xdr:col>55</xdr:col>
      <xdr:colOff>0</xdr:colOff>
      <xdr:row>8</xdr:row>
      <xdr:rowOff>0</xdr:rowOff>
    </xdr:to>
    <xdr:sp macro="" textlink="">
      <xdr:nvSpPr>
        <xdr:cNvPr id="18660" name="Text Box 228"/>
        <xdr:cNvSpPr txBox="1">
          <a:spLocks noChangeArrowheads="1"/>
        </xdr:cNvSpPr>
      </xdr:nvSpPr>
      <xdr:spPr bwMode="auto">
        <a:xfrm>
          <a:off x="54025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55</xdr:col>
      <xdr:colOff>0</xdr:colOff>
      <xdr:row>8</xdr:row>
      <xdr:rowOff>0</xdr:rowOff>
    </xdr:from>
    <xdr:to>
      <xdr:col>55</xdr:col>
      <xdr:colOff>0</xdr:colOff>
      <xdr:row>8</xdr:row>
      <xdr:rowOff>0</xdr:rowOff>
    </xdr:to>
    <xdr:sp macro="" textlink="">
      <xdr:nvSpPr>
        <xdr:cNvPr id="18661" name="Text Box 229"/>
        <xdr:cNvSpPr txBox="1">
          <a:spLocks noChangeArrowheads="1"/>
        </xdr:cNvSpPr>
      </xdr:nvSpPr>
      <xdr:spPr bwMode="auto">
        <a:xfrm>
          <a:off x="54025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55</xdr:col>
      <xdr:colOff>0</xdr:colOff>
      <xdr:row>8</xdr:row>
      <xdr:rowOff>0</xdr:rowOff>
    </xdr:from>
    <xdr:to>
      <xdr:col>55</xdr:col>
      <xdr:colOff>0</xdr:colOff>
      <xdr:row>8</xdr:row>
      <xdr:rowOff>0</xdr:rowOff>
    </xdr:to>
    <xdr:sp macro="" textlink="">
      <xdr:nvSpPr>
        <xdr:cNvPr id="18662" name="Text Box 230"/>
        <xdr:cNvSpPr txBox="1">
          <a:spLocks noChangeArrowheads="1"/>
        </xdr:cNvSpPr>
      </xdr:nvSpPr>
      <xdr:spPr bwMode="auto">
        <a:xfrm>
          <a:off x="54025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55</xdr:col>
      <xdr:colOff>0</xdr:colOff>
      <xdr:row>8</xdr:row>
      <xdr:rowOff>0</xdr:rowOff>
    </xdr:from>
    <xdr:to>
      <xdr:col>55</xdr:col>
      <xdr:colOff>0</xdr:colOff>
      <xdr:row>8</xdr:row>
      <xdr:rowOff>0</xdr:rowOff>
    </xdr:to>
    <xdr:sp macro="" textlink="">
      <xdr:nvSpPr>
        <xdr:cNvPr id="18663" name="Text Box 231"/>
        <xdr:cNvSpPr txBox="1">
          <a:spLocks noChangeArrowheads="1"/>
        </xdr:cNvSpPr>
      </xdr:nvSpPr>
      <xdr:spPr bwMode="auto">
        <a:xfrm>
          <a:off x="54025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55</xdr:col>
      <xdr:colOff>0</xdr:colOff>
      <xdr:row>8</xdr:row>
      <xdr:rowOff>0</xdr:rowOff>
    </xdr:from>
    <xdr:to>
      <xdr:col>55</xdr:col>
      <xdr:colOff>0</xdr:colOff>
      <xdr:row>8</xdr:row>
      <xdr:rowOff>0</xdr:rowOff>
    </xdr:to>
    <xdr:sp macro="" textlink="">
      <xdr:nvSpPr>
        <xdr:cNvPr id="18664" name="Text Box 232"/>
        <xdr:cNvSpPr txBox="1">
          <a:spLocks noChangeArrowheads="1"/>
        </xdr:cNvSpPr>
      </xdr:nvSpPr>
      <xdr:spPr bwMode="auto">
        <a:xfrm>
          <a:off x="540258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18665" name="Text Box 23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18666" name="Text Box 23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60</xdr:col>
      <xdr:colOff>800100</xdr:colOff>
      <xdr:row>8</xdr:row>
      <xdr:rowOff>0</xdr:rowOff>
    </xdr:from>
    <xdr:to>
      <xdr:col>61</xdr:col>
      <xdr:colOff>0</xdr:colOff>
      <xdr:row>8</xdr:row>
      <xdr:rowOff>0</xdr:rowOff>
    </xdr:to>
    <xdr:sp macro="" textlink="">
      <xdr:nvSpPr>
        <xdr:cNvPr id="18667" name="Text Box 235"/>
        <xdr:cNvSpPr txBox="1">
          <a:spLocks noChangeArrowheads="1"/>
        </xdr:cNvSpPr>
      </xdr:nvSpPr>
      <xdr:spPr bwMode="auto">
        <a:xfrm>
          <a:off x="596836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18668" name="Text Box 23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18669" name="Text Box 23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18670" name="Text Box 23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18671" name="Text Box 23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18672" name="Text Box 24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18673" name="Text Box 24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18674" name="Text Box 24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18675" name="Text Box 24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18676" name="Text Box 24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18677" name="Text Box 24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18678" name="Text Box 24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18679" name="Text Box 24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18680" name="Text Box 24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18681" name="Text Box 24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18682" name="Text Box 25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18683" name="Text Box 25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18684" name="Text Box 25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18685" name="Text Box 25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18686" name="Text Box 25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18687" name="Text Box 25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18688" name="Text Box 25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18689" name="Text Box 25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18690" name="Text Box 25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18691" name="Text Box 25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18692" name="Text Box 26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18693" name="Text Box 26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694" name="Text Box 26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695" name="Text Box 26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696" name="Text Box 26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697" name="Text Box 26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698" name="Text Box 26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699" name="Text Box 26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00" name="Text Box 26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01" name="Text Box 26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02" name="Text Box 27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03" name="Text Box 27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04" name="Text Box 27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05" name="Text Box 27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06" name="Text Box 27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07" name="Text Box 27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08" name="Text Box 27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09" name="Text Box 27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10" name="Text Box 27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11" name="Text Box 27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12" name="Text Box 28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13" name="Text Box 28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14" name="Text Box 28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15" name="Text Box 28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16" name="Text Box 28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17" name="Text Box 28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18" name="Text Box 28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19" name="Text Box 28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20" name="Text Box 28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21" name="Text Box 28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22" name="Text Box 29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23" name="Text Box 29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24" name="Text Box 29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25" name="Text Box 29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26" name="Text Box 29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27" name="Text Box 29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28" name="Text Box 29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29" name="Text Box 29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30" name="Text Box 29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31" name="Text Box 29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32" name="Text Box 30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33" name="Text Box 30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34" name="Text Box 30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35" name="Text Box 30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36" name="Text Box 30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37" name="Text Box 30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38" name="Text Box 30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39" name="Text Box 30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40" name="Text Box 30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41" name="Text Box 30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42" name="Text Box 31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43" name="Text Box 31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44" name="Text Box 31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45" name="Text Box 31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46" name="Text Box 31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47" name="Text Box 31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48" name="Text Box 31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49" name="Text Box 31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50" name="Text Box 31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51" name="Text Box 31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52" name="Text Box 32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53" name="Text Box 32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54" name="Text Box 32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55" name="Text Box 32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56" name="Text Box 32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57" name="Text Box 32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58" name="Text Box 32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59" name="Text Box 32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60" name="Text Box 32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61" name="Text Box 32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62" name="Text Box 33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63" name="Text Box 33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64" name="Text Box 33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65" name="Text Box 33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66" name="Text Box 33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67" name="Text Box 33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68" name="Text Box 33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69" name="Text Box 33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70" name="Text Box 33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71" name="Text Box 33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72" name="Text Box 34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73" name="Text Box 34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74" name="Text Box 34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75" name="Text Box 34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76" name="Text Box 34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77" name="Text Box 34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78" name="Text Box 34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79" name="Text Box 34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18780" name="Text Box 34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21</xdr:col>
      <xdr:colOff>0</xdr:colOff>
      <xdr:row>8</xdr:row>
      <xdr:rowOff>0</xdr:rowOff>
    </xdr:from>
    <xdr:to>
      <xdr:col>21</xdr:col>
      <xdr:colOff>0</xdr:colOff>
      <xdr:row>8</xdr:row>
      <xdr:rowOff>0</xdr:rowOff>
    </xdr:to>
    <xdr:sp macro="" textlink="">
      <xdr:nvSpPr>
        <xdr:cNvPr id="18781" name="Text Box 349"/>
        <xdr:cNvSpPr txBox="1">
          <a:spLocks noChangeArrowheads="1"/>
        </xdr:cNvSpPr>
      </xdr:nvSpPr>
      <xdr:spPr bwMode="auto">
        <a:xfrm>
          <a:off x="20993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17</xdr:col>
      <xdr:colOff>800100</xdr:colOff>
      <xdr:row>8</xdr:row>
      <xdr:rowOff>0</xdr:rowOff>
    </xdr:from>
    <xdr:to>
      <xdr:col>18</xdr:col>
      <xdr:colOff>0</xdr:colOff>
      <xdr:row>8</xdr:row>
      <xdr:rowOff>0</xdr:rowOff>
    </xdr:to>
    <xdr:sp macro="" textlink="">
      <xdr:nvSpPr>
        <xdr:cNvPr id="18782" name="Text Box 350"/>
        <xdr:cNvSpPr txBox="1">
          <a:spLocks noChangeArrowheads="1"/>
        </xdr:cNvSpPr>
      </xdr:nvSpPr>
      <xdr:spPr bwMode="auto">
        <a:xfrm>
          <a:off x="179070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783" name="Text Box 35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784" name="Text Box 35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800100</xdr:colOff>
      <xdr:row>8</xdr:row>
      <xdr:rowOff>0</xdr:rowOff>
    </xdr:from>
    <xdr:to>
      <xdr:col>19</xdr:col>
      <xdr:colOff>0</xdr:colOff>
      <xdr:row>8</xdr:row>
      <xdr:rowOff>0</xdr:rowOff>
    </xdr:to>
    <xdr:sp macro="" textlink="">
      <xdr:nvSpPr>
        <xdr:cNvPr id="18785" name="Text Box 353"/>
        <xdr:cNvSpPr txBox="1">
          <a:spLocks noChangeArrowheads="1"/>
        </xdr:cNvSpPr>
      </xdr:nvSpPr>
      <xdr:spPr bwMode="auto">
        <a:xfrm>
          <a:off x="188785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786" name="Text Box 35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787" name="Text Box 35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788" name="Text Box 35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789" name="Text Box 35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790" name="Text Box 35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791" name="Text Box 35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792" name="Text Box 360"/>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793" name="Text Box 36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794" name="Text Box 36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795" name="Text Box 363"/>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796" name="Text Box 36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797" name="Text Box 36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798" name="Text Box 36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799" name="Text Box 36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00" name="Text Box 36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01" name="Text Box 36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02" name="Text Box 370"/>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03" name="Text Box 37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04" name="Text Box 37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05" name="Text Box 373"/>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06" name="Text Box 37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07" name="Text Box 37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08" name="Text Box 37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09" name="Text Box 37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10" name="Text Box 37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11" name="Text Box 37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17</xdr:col>
      <xdr:colOff>800100</xdr:colOff>
      <xdr:row>8</xdr:row>
      <xdr:rowOff>0</xdr:rowOff>
    </xdr:from>
    <xdr:to>
      <xdr:col>18</xdr:col>
      <xdr:colOff>0</xdr:colOff>
      <xdr:row>8</xdr:row>
      <xdr:rowOff>0</xdr:rowOff>
    </xdr:to>
    <xdr:sp macro="" textlink="">
      <xdr:nvSpPr>
        <xdr:cNvPr id="18812" name="Text Box 380"/>
        <xdr:cNvSpPr txBox="1">
          <a:spLocks noChangeArrowheads="1"/>
        </xdr:cNvSpPr>
      </xdr:nvSpPr>
      <xdr:spPr bwMode="auto">
        <a:xfrm>
          <a:off x="179070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13" name="Text Box 38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14" name="Text Box 38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800100</xdr:colOff>
      <xdr:row>8</xdr:row>
      <xdr:rowOff>0</xdr:rowOff>
    </xdr:from>
    <xdr:to>
      <xdr:col>19</xdr:col>
      <xdr:colOff>0</xdr:colOff>
      <xdr:row>8</xdr:row>
      <xdr:rowOff>0</xdr:rowOff>
    </xdr:to>
    <xdr:sp macro="" textlink="">
      <xdr:nvSpPr>
        <xdr:cNvPr id="18815" name="Text Box 383"/>
        <xdr:cNvSpPr txBox="1">
          <a:spLocks noChangeArrowheads="1"/>
        </xdr:cNvSpPr>
      </xdr:nvSpPr>
      <xdr:spPr bwMode="auto">
        <a:xfrm>
          <a:off x="188785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16" name="Text Box 38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17" name="Text Box 38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18" name="Text Box 38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19" name="Text Box 38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20" name="Text Box 38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21" name="Text Box 38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22" name="Text Box 390"/>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23" name="Text Box 39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24" name="Text Box 39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25" name="Text Box 393"/>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26" name="Text Box 39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27" name="Text Box 39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28" name="Text Box 39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29" name="Text Box 39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30" name="Text Box 39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31" name="Text Box 39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32" name="Text Box 400"/>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33" name="Text Box 40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34" name="Text Box 40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35" name="Text Box 403"/>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36" name="Text Box 40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37" name="Text Box 40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38" name="Text Box 40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39" name="Text Box 40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40" name="Text Box 40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41" name="Text Box 40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21</xdr:col>
      <xdr:colOff>0</xdr:colOff>
      <xdr:row>8</xdr:row>
      <xdr:rowOff>0</xdr:rowOff>
    </xdr:from>
    <xdr:to>
      <xdr:col>21</xdr:col>
      <xdr:colOff>0</xdr:colOff>
      <xdr:row>8</xdr:row>
      <xdr:rowOff>0</xdr:rowOff>
    </xdr:to>
    <xdr:sp macro="" textlink="">
      <xdr:nvSpPr>
        <xdr:cNvPr id="18842" name="Text Box 410"/>
        <xdr:cNvSpPr txBox="1">
          <a:spLocks noChangeArrowheads="1"/>
        </xdr:cNvSpPr>
      </xdr:nvSpPr>
      <xdr:spPr bwMode="auto">
        <a:xfrm>
          <a:off x="20993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43" name="Text Box 41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44" name="Text Box 41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800100</xdr:colOff>
      <xdr:row>8</xdr:row>
      <xdr:rowOff>0</xdr:rowOff>
    </xdr:from>
    <xdr:to>
      <xdr:col>19</xdr:col>
      <xdr:colOff>0</xdr:colOff>
      <xdr:row>8</xdr:row>
      <xdr:rowOff>0</xdr:rowOff>
    </xdr:to>
    <xdr:sp macro="" textlink="">
      <xdr:nvSpPr>
        <xdr:cNvPr id="18845" name="Text Box 413"/>
        <xdr:cNvSpPr txBox="1">
          <a:spLocks noChangeArrowheads="1"/>
        </xdr:cNvSpPr>
      </xdr:nvSpPr>
      <xdr:spPr bwMode="auto">
        <a:xfrm>
          <a:off x="188785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46" name="Text Box 41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47" name="Text Box 41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48" name="Text Box 41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49" name="Text Box 41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50" name="Text Box 41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51" name="Text Box 41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52" name="Text Box 420"/>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53" name="Text Box 42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54" name="Text Box 42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55" name="Text Box 423"/>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56" name="Text Box 42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57" name="Text Box 42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58" name="Text Box 42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59" name="Text Box 42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60" name="Text Box 42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61" name="Text Box 42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62" name="Text Box 430"/>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63" name="Text Box 43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64" name="Text Box 43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65" name="Text Box 433"/>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66" name="Text Box 43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67" name="Text Box 43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68" name="Text Box 43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69" name="Text Box 43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70" name="Text Box 43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71" name="Text Box 43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21</xdr:col>
      <xdr:colOff>0</xdr:colOff>
      <xdr:row>8</xdr:row>
      <xdr:rowOff>0</xdr:rowOff>
    </xdr:from>
    <xdr:to>
      <xdr:col>21</xdr:col>
      <xdr:colOff>0</xdr:colOff>
      <xdr:row>8</xdr:row>
      <xdr:rowOff>0</xdr:rowOff>
    </xdr:to>
    <xdr:sp macro="" textlink="">
      <xdr:nvSpPr>
        <xdr:cNvPr id="18872" name="Text Box 440"/>
        <xdr:cNvSpPr txBox="1">
          <a:spLocks noChangeArrowheads="1"/>
        </xdr:cNvSpPr>
      </xdr:nvSpPr>
      <xdr:spPr bwMode="auto">
        <a:xfrm>
          <a:off x="20993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73" name="Text Box 44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74" name="Text Box 44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800100</xdr:colOff>
      <xdr:row>8</xdr:row>
      <xdr:rowOff>0</xdr:rowOff>
    </xdr:from>
    <xdr:to>
      <xdr:col>19</xdr:col>
      <xdr:colOff>0</xdr:colOff>
      <xdr:row>8</xdr:row>
      <xdr:rowOff>0</xdr:rowOff>
    </xdr:to>
    <xdr:sp macro="" textlink="">
      <xdr:nvSpPr>
        <xdr:cNvPr id="18875" name="Text Box 443"/>
        <xdr:cNvSpPr txBox="1">
          <a:spLocks noChangeArrowheads="1"/>
        </xdr:cNvSpPr>
      </xdr:nvSpPr>
      <xdr:spPr bwMode="auto">
        <a:xfrm>
          <a:off x="188785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76" name="Text Box 44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77" name="Text Box 44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78" name="Text Box 44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79" name="Text Box 44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80" name="Text Box 44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81" name="Text Box 44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82" name="Text Box 450"/>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83" name="Text Box 45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84" name="Text Box 45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85" name="Text Box 453"/>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86" name="Text Box 45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87" name="Text Box 45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88" name="Text Box 45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89" name="Text Box 45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90" name="Text Box 45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91" name="Text Box 45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92" name="Text Box 460"/>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93" name="Text Box 46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94" name="Text Box 46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95" name="Text Box 463"/>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96" name="Text Box 46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97" name="Text Box 46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98" name="Text Box 46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899" name="Text Box 46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00" name="Text Box 46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01" name="Text Box 46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21</xdr:col>
      <xdr:colOff>0</xdr:colOff>
      <xdr:row>8</xdr:row>
      <xdr:rowOff>0</xdr:rowOff>
    </xdr:from>
    <xdr:to>
      <xdr:col>21</xdr:col>
      <xdr:colOff>0</xdr:colOff>
      <xdr:row>8</xdr:row>
      <xdr:rowOff>0</xdr:rowOff>
    </xdr:to>
    <xdr:sp macro="" textlink="">
      <xdr:nvSpPr>
        <xdr:cNvPr id="18902" name="Text Box 470"/>
        <xdr:cNvSpPr txBox="1">
          <a:spLocks noChangeArrowheads="1"/>
        </xdr:cNvSpPr>
      </xdr:nvSpPr>
      <xdr:spPr bwMode="auto">
        <a:xfrm>
          <a:off x="20993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03" name="Text Box 47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04" name="Text Box 47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800100</xdr:colOff>
      <xdr:row>8</xdr:row>
      <xdr:rowOff>0</xdr:rowOff>
    </xdr:from>
    <xdr:to>
      <xdr:col>19</xdr:col>
      <xdr:colOff>0</xdr:colOff>
      <xdr:row>8</xdr:row>
      <xdr:rowOff>0</xdr:rowOff>
    </xdr:to>
    <xdr:sp macro="" textlink="">
      <xdr:nvSpPr>
        <xdr:cNvPr id="18905" name="Text Box 473"/>
        <xdr:cNvSpPr txBox="1">
          <a:spLocks noChangeArrowheads="1"/>
        </xdr:cNvSpPr>
      </xdr:nvSpPr>
      <xdr:spPr bwMode="auto">
        <a:xfrm>
          <a:off x="188785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06" name="Text Box 47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07" name="Text Box 47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08" name="Text Box 47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09" name="Text Box 47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10" name="Text Box 47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11" name="Text Box 47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12" name="Text Box 480"/>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13" name="Text Box 48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14" name="Text Box 48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15" name="Text Box 483"/>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16" name="Text Box 48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17" name="Text Box 48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18" name="Text Box 48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19" name="Text Box 48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20" name="Text Box 48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21" name="Text Box 48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22" name="Text Box 490"/>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23" name="Text Box 49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24" name="Text Box 49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25" name="Text Box 493"/>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26" name="Text Box 49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27" name="Text Box 49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28" name="Text Box 49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29" name="Text Box 49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30" name="Text Box 49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31" name="Text Box 49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21</xdr:col>
      <xdr:colOff>0</xdr:colOff>
      <xdr:row>8</xdr:row>
      <xdr:rowOff>0</xdr:rowOff>
    </xdr:from>
    <xdr:to>
      <xdr:col>21</xdr:col>
      <xdr:colOff>0</xdr:colOff>
      <xdr:row>8</xdr:row>
      <xdr:rowOff>0</xdr:rowOff>
    </xdr:to>
    <xdr:sp macro="" textlink="">
      <xdr:nvSpPr>
        <xdr:cNvPr id="18932" name="Text Box 500"/>
        <xdr:cNvSpPr txBox="1">
          <a:spLocks noChangeArrowheads="1"/>
        </xdr:cNvSpPr>
      </xdr:nvSpPr>
      <xdr:spPr bwMode="auto">
        <a:xfrm>
          <a:off x="20993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33" name="Text Box 50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34" name="Text Box 50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800100</xdr:colOff>
      <xdr:row>8</xdr:row>
      <xdr:rowOff>0</xdr:rowOff>
    </xdr:from>
    <xdr:to>
      <xdr:col>19</xdr:col>
      <xdr:colOff>0</xdr:colOff>
      <xdr:row>8</xdr:row>
      <xdr:rowOff>0</xdr:rowOff>
    </xdr:to>
    <xdr:sp macro="" textlink="">
      <xdr:nvSpPr>
        <xdr:cNvPr id="18935" name="Text Box 503"/>
        <xdr:cNvSpPr txBox="1">
          <a:spLocks noChangeArrowheads="1"/>
        </xdr:cNvSpPr>
      </xdr:nvSpPr>
      <xdr:spPr bwMode="auto">
        <a:xfrm>
          <a:off x="188785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36" name="Text Box 50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37" name="Text Box 50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38" name="Text Box 50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39" name="Text Box 50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40" name="Text Box 50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41" name="Text Box 50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42" name="Text Box 510"/>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43" name="Text Box 51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44" name="Text Box 51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45" name="Text Box 513"/>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46" name="Text Box 51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47" name="Text Box 51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48" name="Text Box 51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49" name="Text Box 51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50" name="Text Box 51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51" name="Text Box 51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52" name="Text Box 520"/>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53" name="Text Box 52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54" name="Text Box 52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55" name="Text Box 523"/>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56" name="Text Box 52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57" name="Text Box 52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58" name="Text Box 52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59" name="Text Box 52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60" name="Text Box 52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61" name="Text Box 52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21</xdr:col>
      <xdr:colOff>0</xdr:colOff>
      <xdr:row>8</xdr:row>
      <xdr:rowOff>0</xdr:rowOff>
    </xdr:from>
    <xdr:to>
      <xdr:col>21</xdr:col>
      <xdr:colOff>0</xdr:colOff>
      <xdr:row>8</xdr:row>
      <xdr:rowOff>0</xdr:rowOff>
    </xdr:to>
    <xdr:sp macro="" textlink="">
      <xdr:nvSpPr>
        <xdr:cNvPr id="18962" name="Text Box 530"/>
        <xdr:cNvSpPr txBox="1">
          <a:spLocks noChangeArrowheads="1"/>
        </xdr:cNvSpPr>
      </xdr:nvSpPr>
      <xdr:spPr bwMode="auto">
        <a:xfrm>
          <a:off x="20993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63" name="Text Box 53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64" name="Text Box 53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800100</xdr:colOff>
      <xdr:row>8</xdr:row>
      <xdr:rowOff>0</xdr:rowOff>
    </xdr:from>
    <xdr:to>
      <xdr:col>19</xdr:col>
      <xdr:colOff>0</xdr:colOff>
      <xdr:row>8</xdr:row>
      <xdr:rowOff>0</xdr:rowOff>
    </xdr:to>
    <xdr:sp macro="" textlink="">
      <xdr:nvSpPr>
        <xdr:cNvPr id="18965" name="Text Box 533"/>
        <xdr:cNvSpPr txBox="1">
          <a:spLocks noChangeArrowheads="1"/>
        </xdr:cNvSpPr>
      </xdr:nvSpPr>
      <xdr:spPr bwMode="auto">
        <a:xfrm>
          <a:off x="188785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66" name="Text Box 53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67" name="Text Box 53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68" name="Text Box 53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69" name="Text Box 53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70" name="Text Box 53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71" name="Text Box 53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72" name="Text Box 540"/>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73" name="Text Box 54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74" name="Text Box 54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75" name="Text Box 543"/>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76" name="Text Box 54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77" name="Text Box 54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78" name="Text Box 54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79" name="Text Box 54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80" name="Text Box 54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81" name="Text Box 54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82" name="Text Box 550"/>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83" name="Text Box 55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84" name="Text Box 55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85" name="Text Box 553"/>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86" name="Text Box 55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87" name="Text Box 55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88" name="Text Box 55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89" name="Text Box 55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90" name="Text Box 55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91" name="Text Box 55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21</xdr:col>
      <xdr:colOff>0</xdr:colOff>
      <xdr:row>8</xdr:row>
      <xdr:rowOff>0</xdr:rowOff>
    </xdr:from>
    <xdr:to>
      <xdr:col>21</xdr:col>
      <xdr:colOff>0</xdr:colOff>
      <xdr:row>8</xdr:row>
      <xdr:rowOff>0</xdr:rowOff>
    </xdr:to>
    <xdr:sp macro="" textlink="">
      <xdr:nvSpPr>
        <xdr:cNvPr id="18992" name="Text Box 560"/>
        <xdr:cNvSpPr txBox="1">
          <a:spLocks noChangeArrowheads="1"/>
        </xdr:cNvSpPr>
      </xdr:nvSpPr>
      <xdr:spPr bwMode="auto">
        <a:xfrm>
          <a:off x="20993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93" name="Text Box 56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94" name="Text Box 56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800100</xdr:colOff>
      <xdr:row>8</xdr:row>
      <xdr:rowOff>0</xdr:rowOff>
    </xdr:from>
    <xdr:to>
      <xdr:col>19</xdr:col>
      <xdr:colOff>0</xdr:colOff>
      <xdr:row>8</xdr:row>
      <xdr:rowOff>0</xdr:rowOff>
    </xdr:to>
    <xdr:sp macro="" textlink="">
      <xdr:nvSpPr>
        <xdr:cNvPr id="18995" name="Text Box 563"/>
        <xdr:cNvSpPr txBox="1">
          <a:spLocks noChangeArrowheads="1"/>
        </xdr:cNvSpPr>
      </xdr:nvSpPr>
      <xdr:spPr bwMode="auto">
        <a:xfrm>
          <a:off x="188785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96" name="Text Box 56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97" name="Text Box 56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98" name="Text Box 56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8999" name="Text Box 56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00" name="Text Box 56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01" name="Text Box 56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02" name="Text Box 570"/>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03" name="Text Box 57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04" name="Text Box 57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05" name="Text Box 573"/>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06" name="Text Box 57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07" name="Text Box 57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08" name="Text Box 57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09" name="Text Box 57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10" name="Text Box 57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11" name="Text Box 57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12" name="Text Box 580"/>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13" name="Text Box 58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14" name="Text Box 58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15" name="Text Box 583"/>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16" name="Text Box 58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17" name="Text Box 58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18" name="Text Box 58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19" name="Text Box 58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20" name="Text Box 58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21" name="Text Box 58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22" name="Text Box 590"/>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23" name="Text Box 59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800100</xdr:colOff>
      <xdr:row>8</xdr:row>
      <xdr:rowOff>0</xdr:rowOff>
    </xdr:from>
    <xdr:to>
      <xdr:col>19</xdr:col>
      <xdr:colOff>0</xdr:colOff>
      <xdr:row>8</xdr:row>
      <xdr:rowOff>0</xdr:rowOff>
    </xdr:to>
    <xdr:sp macro="" textlink="">
      <xdr:nvSpPr>
        <xdr:cNvPr id="19024" name="Text Box 592"/>
        <xdr:cNvSpPr txBox="1">
          <a:spLocks noChangeArrowheads="1"/>
        </xdr:cNvSpPr>
      </xdr:nvSpPr>
      <xdr:spPr bwMode="auto">
        <a:xfrm>
          <a:off x="188785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25" name="Text Box 593"/>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26" name="Text Box 59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27" name="Text Box 59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28" name="Text Box 59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29" name="Text Box 59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30" name="Text Box 59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31" name="Text Box 59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32" name="Text Box 600"/>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33" name="Text Box 60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34" name="Text Box 60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35" name="Text Box 603"/>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36" name="Text Box 60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37" name="Text Box 60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38" name="Text Box 60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39" name="Text Box 60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40" name="Text Box 60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41" name="Text Box 60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42" name="Text Box 610"/>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43" name="Text Box 61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44" name="Text Box 61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45" name="Text Box 613"/>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46" name="Text Box 61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47" name="Text Box 61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48" name="Text Box 61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49" name="Text Box 61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50" name="Text Box 61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51" name="Text Box 61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52" name="Text Box 620"/>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800100</xdr:colOff>
      <xdr:row>8</xdr:row>
      <xdr:rowOff>0</xdr:rowOff>
    </xdr:from>
    <xdr:to>
      <xdr:col>19</xdr:col>
      <xdr:colOff>0</xdr:colOff>
      <xdr:row>8</xdr:row>
      <xdr:rowOff>0</xdr:rowOff>
    </xdr:to>
    <xdr:sp macro="" textlink="">
      <xdr:nvSpPr>
        <xdr:cNvPr id="19053" name="Text Box 621"/>
        <xdr:cNvSpPr txBox="1">
          <a:spLocks noChangeArrowheads="1"/>
        </xdr:cNvSpPr>
      </xdr:nvSpPr>
      <xdr:spPr bwMode="auto">
        <a:xfrm>
          <a:off x="188785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54" name="Text Box 62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55" name="Text Box 623"/>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56" name="Text Box 62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57" name="Text Box 62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58" name="Text Box 62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59" name="Text Box 62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60" name="Text Box 62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61" name="Text Box 62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62" name="Text Box 630"/>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63" name="Text Box 63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64" name="Text Box 63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65" name="Text Box 633"/>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66" name="Text Box 63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67" name="Text Box 63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68" name="Text Box 63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69" name="Text Box 63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70" name="Text Box 63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71" name="Text Box 63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72" name="Text Box 640"/>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73" name="Text Box 64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74" name="Text Box 64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75" name="Text Box 643"/>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76" name="Text Box 64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77" name="Text Box 64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78" name="Text Box 64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79" name="Text Box 64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21</xdr:col>
      <xdr:colOff>800100</xdr:colOff>
      <xdr:row>8</xdr:row>
      <xdr:rowOff>0</xdr:rowOff>
    </xdr:from>
    <xdr:to>
      <xdr:col>22</xdr:col>
      <xdr:colOff>0</xdr:colOff>
      <xdr:row>8</xdr:row>
      <xdr:rowOff>0</xdr:rowOff>
    </xdr:to>
    <xdr:sp macro="" textlink="">
      <xdr:nvSpPr>
        <xdr:cNvPr id="19080" name="Text Box 648"/>
        <xdr:cNvSpPr txBox="1">
          <a:spLocks noChangeArrowheads="1"/>
        </xdr:cNvSpPr>
      </xdr:nvSpPr>
      <xdr:spPr bwMode="auto">
        <a:xfrm>
          <a:off x="217932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81" name="Text Box 64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82" name="Text Box 650"/>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800100</xdr:colOff>
      <xdr:row>8</xdr:row>
      <xdr:rowOff>0</xdr:rowOff>
    </xdr:from>
    <xdr:to>
      <xdr:col>19</xdr:col>
      <xdr:colOff>0</xdr:colOff>
      <xdr:row>8</xdr:row>
      <xdr:rowOff>0</xdr:rowOff>
    </xdr:to>
    <xdr:sp macro="" textlink="">
      <xdr:nvSpPr>
        <xdr:cNvPr id="19083" name="Text Box 651"/>
        <xdr:cNvSpPr txBox="1">
          <a:spLocks noChangeArrowheads="1"/>
        </xdr:cNvSpPr>
      </xdr:nvSpPr>
      <xdr:spPr bwMode="auto">
        <a:xfrm>
          <a:off x="188785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84" name="Text Box 65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85" name="Text Box 653"/>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86" name="Text Box 65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87" name="Text Box 65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88" name="Text Box 65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89" name="Text Box 65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90" name="Text Box 65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91" name="Text Box 65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92" name="Text Box 660"/>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93" name="Text Box 66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94" name="Text Box 66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95" name="Text Box 663"/>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96" name="Text Box 66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97" name="Text Box 66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98" name="Text Box 66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099" name="Text Box 66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00" name="Text Box 66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01" name="Text Box 66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02" name="Text Box 670"/>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03" name="Text Box 67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04" name="Text Box 67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05" name="Text Box 673"/>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06" name="Text Box 67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07" name="Text Box 67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08" name="Text Box 67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09" name="Text Box 67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21</xdr:col>
      <xdr:colOff>800100</xdr:colOff>
      <xdr:row>8</xdr:row>
      <xdr:rowOff>0</xdr:rowOff>
    </xdr:from>
    <xdr:to>
      <xdr:col>22</xdr:col>
      <xdr:colOff>0</xdr:colOff>
      <xdr:row>8</xdr:row>
      <xdr:rowOff>0</xdr:rowOff>
    </xdr:to>
    <xdr:sp macro="" textlink="">
      <xdr:nvSpPr>
        <xdr:cNvPr id="19110" name="Text Box 678"/>
        <xdr:cNvSpPr txBox="1">
          <a:spLocks noChangeArrowheads="1"/>
        </xdr:cNvSpPr>
      </xdr:nvSpPr>
      <xdr:spPr bwMode="auto">
        <a:xfrm>
          <a:off x="217932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21</xdr:col>
      <xdr:colOff>800100</xdr:colOff>
      <xdr:row>8</xdr:row>
      <xdr:rowOff>0</xdr:rowOff>
    </xdr:from>
    <xdr:to>
      <xdr:col>22</xdr:col>
      <xdr:colOff>0</xdr:colOff>
      <xdr:row>8</xdr:row>
      <xdr:rowOff>0</xdr:rowOff>
    </xdr:to>
    <xdr:sp macro="" textlink="">
      <xdr:nvSpPr>
        <xdr:cNvPr id="19111" name="Text Box 679"/>
        <xdr:cNvSpPr txBox="1">
          <a:spLocks noChangeArrowheads="1"/>
        </xdr:cNvSpPr>
      </xdr:nvSpPr>
      <xdr:spPr bwMode="auto">
        <a:xfrm>
          <a:off x="217932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12" name="Text Box 680"/>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13" name="Text Box 68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800100</xdr:colOff>
      <xdr:row>8</xdr:row>
      <xdr:rowOff>0</xdr:rowOff>
    </xdr:from>
    <xdr:to>
      <xdr:col>19</xdr:col>
      <xdr:colOff>0</xdr:colOff>
      <xdr:row>8</xdr:row>
      <xdr:rowOff>0</xdr:rowOff>
    </xdr:to>
    <xdr:sp macro="" textlink="">
      <xdr:nvSpPr>
        <xdr:cNvPr id="19114" name="Text Box 682"/>
        <xdr:cNvSpPr txBox="1">
          <a:spLocks noChangeArrowheads="1"/>
        </xdr:cNvSpPr>
      </xdr:nvSpPr>
      <xdr:spPr bwMode="auto">
        <a:xfrm>
          <a:off x="188785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15" name="Text Box 683"/>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16" name="Text Box 68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17" name="Text Box 68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18" name="Text Box 68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19" name="Text Box 68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20" name="Text Box 68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21" name="Text Box 68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22" name="Text Box 690"/>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23" name="Text Box 69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24" name="Text Box 69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25" name="Text Box 693"/>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26" name="Text Box 69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27" name="Text Box 69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28" name="Text Box 69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29" name="Text Box 69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30" name="Text Box 69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31" name="Text Box 69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32" name="Text Box 700"/>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33" name="Text Box 70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34" name="Text Box 70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35" name="Text Box 703"/>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36" name="Text Box 70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37" name="Text Box 70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38" name="Text Box 70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39" name="Text Box 70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40" name="Text Box 70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41" name="Text Box 70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42" name="Text Box 710"/>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800100</xdr:colOff>
      <xdr:row>8</xdr:row>
      <xdr:rowOff>0</xdr:rowOff>
    </xdr:from>
    <xdr:to>
      <xdr:col>19</xdr:col>
      <xdr:colOff>0</xdr:colOff>
      <xdr:row>8</xdr:row>
      <xdr:rowOff>0</xdr:rowOff>
    </xdr:to>
    <xdr:sp macro="" textlink="">
      <xdr:nvSpPr>
        <xdr:cNvPr id="19143" name="Text Box 711"/>
        <xdr:cNvSpPr txBox="1">
          <a:spLocks noChangeArrowheads="1"/>
        </xdr:cNvSpPr>
      </xdr:nvSpPr>
      <xdr:spPr bwMode="auto">
        <a:xfrm>
          <a:off x="188785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44" name="Text Box 71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45" name="Text Box 713"/>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46" name="Text Box 71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47" name="Text Box 71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48" name="Text Box 71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49" name="Text Box 71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50" name="Text Box 71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51" name="Text Box 71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52" name="Text Box 720"/>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53" name="Text Box 72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54" name="Text Box 72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55" name="Text Box 723"/>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56" name="Text Box 72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57" name="Text Box 72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58" name="Text Box 72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59" name="Text Box 72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60" name="Text Box 728"/>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61" name="Text Box 729"/>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62" name="Text Box 730"/>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63" name="Text Box 731"/>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64" name="Text Box 732"/>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65" name="Text Box 733"/>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66" name="Text Box 734"/>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67" name="Text Box 735"/>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68" name="Text Box 736"/>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19</xdr:col>
      <xdr:colOff>0</xdr:colOff>
      <xdr:row>8</xdr:row>
      <xdr:rowOff>0</xdr:rowOff>
    </xdr:from>
    <xdr:to>
      <xdr:col>19</xdr:col>
      <xdr:colOff>0</xdr:colOff>
      <xdr:row>8</xdr:row>
      <xdr:rowOff>0</xdr:rowOff>
    </xdr:to>
    <xdr:sp macro="" textlink="">
      <xdr:nvSpPr>
        <xdr:cNvPr id="19169" name="Text Box 737"/>
        <xdr:cNvSpPr txBox="1">
          <a:spLocks noChangeArrowheads="1"/>
        </xdr:cNvSpPr>
      </xdr:nvSpPr>
      <xdr:spPr bwMode="auto">
        <a:xfrm>
          <a:off x="190500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21</xdr:col>
      <xdr:colOff>800100</xdr:colOff>
      <xdr:row>8</xdr:row>
      <xdr:rowOff>0</xdr:rowOff>
    </xdr:from>
    <xdr:to>
      <xdr:col>22</xdr:col>
      <xdr:colOff>0</xdr:colOff>
      <xdr:row>8</xdr:row>
      <xdr:rowOff>0</xdr:rowOff>
    </xdr:to>
    <xdr:sp macro="" textlink="">
      <xdr:nvSpPr>
        <xdr:cNvPr id="19170" name="Text Box 738"/>
        <xdr:cNvSpPr txBox="1">
          <a:spLocks noChangeArrowheads="1"/>
        </xdr:cNvSpPr>
      </xdr:nvSpPr>
      <xdr:spPr bwMode="auto">
        <a:xfrm>
          <a:off x="217932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171" name="Text Box 739"/>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172" name="Text Box 74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25</xdr:col>
      <xdr:colOff>800100</xdr:colOff>
      <xdr:row>8</xdr:row>
      <xdr:rowOff>0</xdr:rowOff>
    </xdr:from>
    <xdr:to>
      <xdr:col>26</xdr:col>
      <xdr:colOff>0</xdr:colOff>
      <xdr:row>8</xdr:row>
      <xdr:rowOff>0</xdr:rowOff>
    </xdr:to>
    <xdr:sp macro="" textlink="">
      <xdr:nvSpPr>
        <xdr:cNvPr id="19173" name="Text Box 741"/>
        <xdr:cNvSpPr txBox="1">
          <a:spLocks noChangeArrowheads="1"/>
        </xdr:cNvSpPr>
      </xdr:nvSpPr>
      <xdr:spPr bwMode="auto">
        <a:xfrm>
          <a:off x="256794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174" name="Text Box 742"/>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175" name="Text Box 74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176" name="Text Box 74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177" name="Text Box 74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178" name="Text Box 74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179" name="Text Box 74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180" name="Text Box 74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181" name="Text Box 749"/>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182" name="Text Box 75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183" name="Text Box 75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184" name="Text Box 752"/>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185" name="Text Box 75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186" name="Text Box 75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187" name="Text Box 75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188" name="Text Box 75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189" name="Text Box 75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190" name="Text Box 75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191" name="Text Box 759"/>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192" name="Text Box 76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193" name="Text Box 76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194" name="Text Box 762"/>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195" name="Text Box 76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196" name="Text Box 76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197" name="Text Box 76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198" name="Text Box 76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199" name="Text Box 76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27</xdr:col>
      <xdr:colOff>800100</xdr:colOff>
      <xdr:row>8</xdr:row>
      <xdr:rowOff>0</xdr:rowOff>
    </xdr:from>
    <xdr:to>
      <xdr:col>28</xdr:col>
      <xdr:colOff>0</xdr:colOff>
      <xdr:row>8</xdr:row>
      <xdr:rowOff>0</xdr:rowOff>
    </xdr:to>
    <xdr:sp macro="" textlink="">
      <xdr:nvSpPr>
        <xdr:cNvPr id="19200" name="Text Box 768"/>
        <xdr:cNvSpPr txBox="1">
          <a:spLocks noChangeArrowheads="1"/>
        </xdr:cNvSpPr>
      </xdr:nvSpPr>
      <xdr:spPr bwMode="auto">
        <a:xfrm>
          <a:off x="276225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24</xdr:col>
      <xdr:colOff>800100</xdr:colOff>
      <xdr:row>8</xdr:row>
      <xdr:rowOff>0</xdr:rowOff>
    </xdr:from>
    <xdr:to>
      <xdr:col>25</xdr:col>
      <xdr:colOff>0</xdr:colOff>
      <xdr:row>8</xdr:row>
      <xdr:rowOff>0</xdr:rowOff>
    </xdr:to>
    <xdr:sp macro="" textlink="">
      <xdr:nvSpPr>
        <xdr:cNvPr id="19201" name="Text Box 769"/>
        <xdr:cNvSpPr txBox="1">
          <a:spLocks noChangeArrowheads="1"/>
        </xdr:cNvSpPr>
      </xdr:nvSpPr>
      <xdr:spPr bwMode="auto">
        <a:xfrm>
          <a:off x="247078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02" name="Text Box 77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03" name="Text Box 77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25</xdr:col>
      <xdr:colOff>800100</xdr:colOff>
      <xdr:row>8</xdr:row>
      <xdr:rowOff>0</xdr:rowOff>
    </xdr:from>
    <xdr:to>
      <xdr:col>26</xdr:col>
      <xdr:colOff>0</xdr:colOff>
      <xdr:row>8</xdr:row>
      <xdr:rowOff>0</xdr:rowOff>
    </xdr:to>
    <xdr:sp macro="" textlink="">
      <xdr:nvSpPr>
        <xdr:cNvPr id="19204" name="Text Box 772"/>
        <xdr:cNvSpPr txBox="1">
          <a:spLocks noChangeArrowheads="1"/>
        </xdr:cNvSpPr>
      </xdr:nvSpPr>
      <xdr:spPr bwMode="auto">
        <a:xfrm>
          <a:off x="256794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05" name="Text Box 77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06" name="Text Box 77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07" name="Text Box 77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08" name="Text Box 77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09" name="Text Box 77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10" name="Text Box 77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11" name="Text Box 779"/>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12" name="Text Box 78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13" name="Text Box 78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14" name="Text Box 782"/>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15" name="Text Box 78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16" name="Text Box 78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17" name="Text Box 78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18" name="Text Box 78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19" name="Text Box 78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20" name="Text Box 78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21" name="Text Box 789"/>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22" name="Text Box 79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23" name="Text Box 79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24" name="Text Box 792"/>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25" name="Text Box 79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26" name="Text Box 79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27" name="Text Box 79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28" name="Text Box 79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29" name="Text Box 79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30" name="Text Box 79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24</xdr:col>
      <xdr:colOff>800100</xdr:colOff>
      <xdr:row>8</xdr:row>
      <xdr:rowOff>0</xdr:rowOff>
    </xdr:from>
    <xdr:to>
      <xdr:col>25</xdr:col>
      <xdr:colOff>0</xdr:colOff>
      <xdr:row>8</xdr:row>
      <xdr:rowOff>0</xdr:rowOff>
    </xdr:to>
    <xdr:sp macro="" textlink="">
      <xdr:nvSpPr>
        <xdr:cNvPr id="19231" name="Text Box 799"/>
        <xdr:cNvSpPr txBox="1">
          <a:spLocks noChangeArrowheads="1"/>
        </xdr:cNvSpPr>
      </xdr:nvSpPr>
      <xdr:spPr bwMode="auto">
        <a:xfrm>
          <a:off x="247078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32" name="Text Box 80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33" name="Text Box 80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25</xdr:col>
      <xdr:colOff>800100</xdr:colOff>
      <xdr:row>8</xdr:row>
      <xdr:rowOff>0</xdr:rowOff>
    </xdr:from>
    <xdr:to>
      <xdr:col>26</xdr:col>
      <xdr:colOff>0</xdr:colOff>
      <xdr:row>8</xdr:row>
      <xdr:rowOff>0</xdr:rowOff>
    </xdr:to>
    <xdr:sp macro="" textlink="">
      <xdr:nvSpPr>
        <xdr:cNvPr id="19234" name="Text Box 802"/>
        <xdr:cNvSpPr txBox="1">
          <a:spLocks noChangeArrowheads="1"/>
        </xdr:cNvSpPr>
      </xdr:nvSpPr>
      <xdr:spPr bwMode="auto">
        <a:xfrm>
          <a:off x="256794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35" name="Text Box 80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36" name="Text Box 80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37" name="Text Box 80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38" name="Text Box 80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39" name="Text Box 80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40" name="Text Box 80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41" name="Text Box 809"/>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42" name="Text Box 81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43" name="Text Box 81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44" name="Text Box 812"/>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45" name="Text Box 81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46" name="Text Box 81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47" name="Text Box 81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48" name="Text Box 81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49" name="Text Box 81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50" name="Text Box 81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51" name="Text Box 819"/>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52" name="Text Box 82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53" name="Text Box 82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54" name="Text Box 822"/>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55" name="Text Box 82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56" name="Text Box 82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57" name="Text Box 82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58" name="Text Box 82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59" name="Text Box 82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60" name="Text Box 82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27</xdr:col>
      <xdr:colOff>800100</xdr:colOff>
      <xdr:row>8</xdr:row>
      <xdr:rowOff>0</xdr:rowOff>
    </xdr:from>
    <xdr:to>
      <xdr:col>28</xdr:col>
      <xdr:colOff>0</xdr:colOff>
      <xdr:row>8</xdr:row>
      <xdr:rowOff>0</xdr:rowOff>
    </xdr:to>
    <xdr:sp macro="" textlink="">
      <xdr:nvSpPr>
        <xdr:cNvPr id="19261" name="Text Box 829"/>
        <xdr:cNvSpPr txBox="1">
          <a:spLocks noChangeArrowheads="1"/>
        </xdr:cNvSpPr>
      </xdr:nvSpPr>
      <xdr:spPr bwMode="auto">
        <a:xfrm>
          <a:off x="276225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62" name="Text Box 83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63" name="Text Box 83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25</xdr:col>
      <xdr:colOff>800100</xdr:colOff>
      <xdr:row>8</xdr:row>
      <xdr:rowOff>0</xdr:rowOff>
    </xdr:from>
    <xdr:to>
      <xdr:col>26</xdr:col>
      <xdr:colOff>0</xdr:colOff>
      <xdr:row>8</xdr:row>
      <xdr:rowOff>0</xdr:rowOff>
    </xdr:to>
    <xdr:sp macro="" textlink="">
      <xdr:nvSpPr>
        <xdr:cNvPr id="19264" name="Text Box 832"/>
        <xdr:cNvSpPr txBox="1">
          <a:spLocks noChangeArrowheads="1"/>
        </xdr:cNvSpPr>
      </xdr:nvSpPr>
      <xdr:spPr bwMode="auto">
        <a:xfrm>
          <a:off x="256794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65" name="Text Box 83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66" name="Text Box 83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67" name="Text Box 83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68" name="Text Box 83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69" name="Text Box 83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70" name="Text Box 83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71" name="Text Box 839"/>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72" name="Text Box 84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73" name="Text Box 84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74" name="Text Box 842"/>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75" name="Text Box 84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76" name="Text Box 84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77" name="Text Box 84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78" name="Text Box 84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79" name="Text Box 84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80" name="Text Box 84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81" name="Text Box 849"/>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82" name="Text Box 85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83" name="Text Box 85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84" name="Text Box 852"/>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85" name="Text Box 85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86" name="Text Box 85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87" name="Text Box 85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88" name="Text Box 85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89" name="Text Box 85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90" name="Text Box 85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27</xdr:col>
      <xdr:colOff>800100</xdr:colOff>
      <xdr:row>8</xdr:row>
      <xdr:rowOff>0</xdr:rowOff>
    </xdr:from>
    <xdr:to>
      <xdr:col>28</xdr:col>
      <xdr:colOff>0</xdr:colOff>
      <xdr:row>8</xdr:row>
      <xdr:rowOff>0</xdr:rowOff>
    </xdr:to>
    <xdr:sp macro="" textlink="">
      <xdr:nvSpPr>
        <xdr:cNvPr id="19291" name="Text Box 859"/>
        <xdr:cNvSpPr txBox="1">
          <a:spLocks noChangeArrowheads="1"/>
        </xdr:cNvSpPr>
      </xdr:nvSpPr>
      <xdr:spPr bwMode="auto">
        <a:xfrm>
          <a:off x="276225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92" name="Text Box 86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93" name="Text Box 86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25</xdr:col>
      <xdr:colOff>800100</xdr:colOff>
      <xdr:row>8</xdr:row>
      <xdr:rowOff>0</xdr:rowOff>
    </xdr:from>
    <xdr:to>
      <xdr:col>26</xdr:col>
      <xdr:colOff>0</xdr:colOff>
      <xdr:row>8</xdr:row>
      <xdr:rowOff>0</xdr:rowOff>
    </xdr:to>
    <xdr:sp macro="" textlink="">
      <xdr:nvSpPr>
        <xdr:cNvPr id="19294" name="Text Box 862"/>
        <xdr:cNvSpPr txBox="1">
          <a:spLocks noChangeArrowheads="1"/>
        </xdr:cNvSpPr>
      </xdr:nvSpPr>
      <xdr:spPr bwMode="auto">
        <a:xfrm>
          <a:off x="256794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95" name="Text Box 86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96" name="Text Box 86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97" name="Text Box 86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98" name="Text Box 86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299" name="Text Box 86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00" name="Text Box 86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01" name="Text Box 869"/>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02" name="Text Box 87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03" name="Text Box 87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04" name="Text Box 872"/>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05" name="Text Box 87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06" name="Text Box 87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07" name="Text Box 87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08" name="Text Box 87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09" name="Text Box 87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10" name="Text Box 87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11" name="Text Box 879"/>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12" name="Text Box 88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13" name="Text Box 88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14" name="Text Box 882"/>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15" name="Text Box 88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16" name="Text Box 88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17" name="Text Box 88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18" name="Text Box 88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19" name="Text Box 88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20" name="Text Box 88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27</xdr:col>
      <xdr:colOff>800100</xdr:colOff>
      <xdr:row>8</xdr:row>
      <xdr:rowOff>0</xdr:rowOff>
    </xdr:from>
    <xdr:to>
      <xdr:col>28</xdr:col>
      <xdr:colOff>0</xdr:colOff>
      <xdr:row>8</xdr:row>
      <xdr:rowOff>0</xdr:rowOff>
    </xdr:to>
    <xdr:sp macro="" textlink="">
      <xdr:nvSpPr>
        <xdr:cNvPr id="19321" name="Text Box 889"/>
        <xdr:cNvSpPr txBox="1">
          <a:spLocks noChangeArrowheads="1"/>
        </xdr:cNvSpPr>
      </xdr:nvSpPr>
      <xdr:spPr bwMode="auto">
        <a:xfrm>
          <a:off x="276225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22" name="Text Box 89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23" name="Text Box 89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25</xdr:col>
      <xdr:colOff>800100</xdr:colOff>
      <xdr:row>8</xdr:row>
      <xdr:rowOff>0</xdr:rowOff>
    </xdr:from>
    <xdr:to>
      <xdr:col>26</xdr:col>
      <xdr:colOff>0</xdr:colOff>
      <xdr:row>8</xdr:row>
      <xdr:rowOff>0</xdr:rowOff>
    </xdr:to>
    <xdr:sp macro="" textlink="">
      <xdr:nvSpPr>
        <xdr:cNvPr id="19324" name="Text Box 892"/>
        <xdr:cNvSpPr txBox="1">
          <a:spLocks noChangeArrowheads="1"/>
        </xdr:cNvSpPr>
      </xdr:nvSpPr>
      <xdr:spPr bwMode="auto">
        <a:xfrm>
          <a:off x="256794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25" name="Text Box 89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26" name="Text Box 89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27" name="Text Box 89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28" name="Text Box 89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29" name="Text Box 89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30" name="Text Box 89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31" name="Text Box 899"/>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32" name="Text Box 90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33" name="Text Box 90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34" name="Text Box 902"/>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35" name="Text Box 90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36" name="Text Box 90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37" name="Text Box 90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38" name="Text Box 90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39" name="Text Box 90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40" name="Text Box 90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41" name="Text Box 909"/>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42" name="Text Box 91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43" name="Text Box 91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44" name="Text Box 912"/>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45" name="Text Box 91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46" name="Text Box 91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47" name="Text Box 91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48" name="Text Box 91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49" name="Text Box 91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50" name="Text Box 91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27</xdr:col>
      <xdr:colOff>800100</xdr:colOff>
      <xdr:row>8</xdr:row>
      <xdr:rowOff>0</xdr:rowOff>
    </xdr:from>
    <xdr:to>
      <xdr:col>28</xdr:col>
      <xdr:colOff>0</xdr:colOff>
      <xdr:row>8</xdr:row>
      <xdr:rowOff>0</xdr:rowOff>
    </xdr:to>
    <xdr:sp macro="" textlink="">
      <xdr:nvSpPr>
        <xdr:cNvPr id="19351" name="Text Box 919"/>
        <xdr:cNvSpPr txBox="1">
          <a:spLocks noChangeArrowheads="1"/>
        </xdr:cNvSpPr>
      </xdr:nvSpPr>
      <xdr:spPr bwMode="auto">
        <a:xfrm>
          <a:off x="276225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52" name="Text Box 92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53" name="Text Box 92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25</xdr:col>
      <xdr:colOff>800100</xdr:colOff>
      <xdr:row>8</xdr:row>
      <xdr:rowOff>0</xdr:rowOff>
    </xdr:from>
    <xdr:to>
      <xdr:col>26</xdr:col>
      <xdr:colOff>0</xdr:colOff>
      <xdr:row>8</xdr:row>
      <xdr:rowOff>0</xdr:rowOff>
    </xdr:to>
    <xdr:sp macro="" textlink="">
      <xdr:nvSpPr>
        <xdr:cNvPr id="19354" name="Text Box 922"/>
        <xdr:cNvSpPr txBox="1">
          <a:spLocks noChangeArrowheads="1"/>
        </xdr:cNvSpPr>
      </xdr:nvSpPr>
      <xdr:spPr bwMode="auto">
        <a:xfrm>
          <a:off x="256794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55" name="Text Box 92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56" name="Text Box 92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57" name="Text Box 92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58" name="Text Box 92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59" name="Text Box 92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60" name="Text Box 92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61" name="Text Box 929"/>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62" name="Text Box 93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63" name="Text Box 93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64" name="Text Box 932"/>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65" name="Text Box 93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66" name="Text Box 93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67" name="Text Box 93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68" name="Text Box 93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69" name="Text Box 93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70" name="Text Box 93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71" name="Text Box 939"/>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72" name="Text Box 94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73" name="Text Box 94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74" name="Text Box 942"/>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75" name="Text Box 94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76" name="Text Box 94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77" name="Text Box 94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78" name="Text Box 94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79" name="Text Box 94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80" name="Text Box 94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27</xdr:col>
      <xdr:colOff>800100</xdr:colOff>
      <xdr:row>8</xdr:row>
      <xdr:rowOff>0</xdr:rowOff>
    </xdr:from>
    <xdr:to>
      <xdr:col>28</xdr:col>
      <xdr:colOff>0</xdr:colOff>
      <xdr:row>8</xdr:row>
      <xdr:rowOff>0</xdr:rowOff>
    </xdr:to>
    <xdr:sp macro="" textlink="">
      <xdr:nvSpPr>
        <xdr:cNvPr id="19381" name="Text Box 949"/>
        <xdr:cNvSpPr txBox="1">
          <a:spLocks noChangeArrowheads="1"/>
        </xdr:cNvSpPr>
      </xdr:nvSpPr>
      <xdr:spPr bwMode="auto">
        <a:xfrm>
          <a:off x="276225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82" name="Text Box 95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83" name="Text Box 95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25</xdr:col>
      <xdr:colOff>800100</xdr:colOff>
      <xdr:row>8</xdr:row>
      <xdr:rowOff>0</xdr:rowOff>
    </xdr:from>
    <xdr:to>
      <xdr:col>26</xdr:col>
      <xdr:colOff>0</xdr:colOff>
      <xdr:row>8</xdr:row>
      <xdr:rowOff>0</xdr:rowOff>
    </xdr:to>
    <xdr:sp macro="" textlink="">
      <xdr:nvSpPr>
        <xdr:cNvPr id="19384" name="Text Box 952"/>
        <xdr:cNvSpPr txBox="1">
          <a:spLocks noChangeArrowheads="1"/>
        </xdr:cNvSpPr>
      </xdr:nvSpPr>
      <xdr:spPr bwMode="auto">
        <a:xfrm>
          <a:off x="256794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85" name="Text Box 95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86" name="Text Box 95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87" name="Text Box 95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88" name="Text Box 95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89" name="Text Box 95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90" name="Text Box 95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91" name="Text Box 959"/>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92" name="Text Box 96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93" name="Text Box 96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94" name="Text Box 962"/>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95" name="Text Box 96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96" name="Text Box 96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97" name="Text Box 96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98" name="Text Box 96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399" name="Text Box 96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00" name="Text Box 96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01" name="Text Box 969"/>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02" name="Text Box 97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03" name="Text Box 97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04" name="Text Box 972"/>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05" name="Text Box 97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06" name="Text Box 97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07" name="Text Box 97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08" name="Text Box 97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09" name="Text Box 97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10" name="Text Box 97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27</xdr:col>
      <xdr:colOff>800100</xdr:colOff>
      <xdr:row>8</xdr:row>
      <xdr:rowOff>0</xdr:rowOff>
    </xdr:from>
    <xdr:to>
      <xdr:col>28</xdr:col>
      <xdr:colOff>0</xdr:colOff>
      <xdr:row>8</xdr:row>
      <xdr:rowOff>0</xdr:rowOff>
    </xdr:to>
    <xdr:sp macro="" textlink="">
      <xdr:nvSpPr>
        <xdr:cNvPr id="19411" name="Text Box 979"/>
        <xdr:cNvSpPr txBox="1">
          <a:spLocks noChangeArrowheads="1"/>
        </xdr:cNvSpPr>
      </xdr:nvSpPr>
      <xdr:spPr bwMode="auto">
        <a:xfrm>
          <a:off x="276225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12" name="Text Box 98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13" name="Text Box 98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25</xdr:col>
      <xdr:colOff>800100</xdr:colOff>
      <xdr:row>8</xdr:row>
      <xdr:rowOff>0</xdr:rowOff>
    </xdr:from>
    <xdr:to>
      <xdr:col>26</xdr:col>
      <xdr:colOff>0</xdr:colOff>
      <xdr:row>8</xdr:row>
      <xdr:rowOff>0</xdr:rowOff>
    </xdr:to>
    <xdr:sp macro="" textlink="">
      <xdr:nvSpPr>
        <xdr:cNvPr id="19414" name="Text Box 982"/>
        <xdr:cNvSpPr txBox="1">
          <a:spLocks noChangeArrowheads="1"/>
        </xdr:cNvSpPr>
      </xdr:nvSpPr>
      <xdr:spPr bwMode="auto">
        <a:xfrm>
          <a:off x="256794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15" name="Text Box 98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16" name="Text Box 98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17" name="Text Box 98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18" name="Text Box 98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19" name="Text Box 98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20" name="Text Box 98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21" name="Text Box 989"/>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22" name="Text Box 99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23" name="Text Box 99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24" name="Text Box 992"/>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25" name="Text Box 99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26" name="Text Box 99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27" name="Text Box 99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28" name="Text Box 99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29" name="Text Box 99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30" name="Text Box 99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31" name="Text Box 999"/>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32" name="Text Box 100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33" name="Text Box 100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34" name="Text Box 1002"/>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35" name="Text Box 100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36" name="Text Box 100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37" name="Text Box 100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38" name="Text Box 100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39" name="Text Box 100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40" name="Text Box 100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41" name="Text Box 1009"/>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42" name="Text Box 101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25</xdr:col>
      <xdr:colOff>800100</xdr:colOff>
      <xdr:row>8</xdr:row>
      <xdr:rowOff>0</xdr:rowOff>
    </xdr:from>
    <xdr:to>
      <xdr:col>26</xdr:col>
      <xdr:colOff>0</xdr:colOff>
      <xdr:row>8</xdr:row>
      <xdr:rowOff>0</xdr:rowOff>
    </xdr:to>
    <xdr:sp macro="" textlink="">
      <xdr:nvSpPr>
        <xdr:cNvPr id="19443" name="Text Box 1011"/>
        <xdr:cNvSpPr txBox="1">
          <a:spLocks noChangeArrowheads="1"/>
        </xdr:cNvSpPr>
      </xdr:nvSpPr>
      <xdr:spPr bwMode="auto">
        <a:xfrm>
          <a:off x="256794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44" name="Text Box 1012"/>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45" name="Text Box 101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46" name="Text Box 101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47" name="Text Box 101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48" name="Text Box 101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49" name="Text Box 101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50" name="Text Box 101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51" name="Text Box 1019"/>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52" name="Text Box 102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53" name="Text Box 102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54" name="Text Box 1022"/>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55" name="Text Box 102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56" name="Text Box 102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57" name="Text Box 102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58" name="Text Box 102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59" name="Text Box 102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60" name="Text Box 102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61" name="Text Box 1029"/>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62" name="Text Box 103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63" name="Text Box 103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64" name="Text Box 1032"/>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65" name="Text Box 103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66" name="Text Box 103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67" name="Text Box 103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68" name="Text Box 103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69" name="Text Box 103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70" name="Text Box 103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71" name="Text Box 1039"/>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25</xdr:col>
      <xdr:colOff>800100</xdr:colOff>
      <xdr:row>8</xdr:row>
      <xdr:rowOff>0</xdr:rowOff>
    </xdr:from>
    <xdr:to>
      <xdr:col>26</xdr:col>
      <xdr:colOff>0</xdr:colOff>
      <xdr:row>8</xdr:row>
      <xdr:rowOff>0</xdr:rowOff>
    </xdr:to>
    <xdr:sp macro="" textlink="">
      <xdr:nvSpPr>
        <xdr:cNvPr id="19472" name="Text Box 1040"/>
        <xdr:cNvSpPr txBox="1">
          <a:spLocks noChangeArrowheads="1"/>
        </xdr:cNvSpPr>
      </xdr:nvSpPr>
      <xdr:spPr bwMode="auto">
        <a:xfrm>
          <a:off x="256794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73" name="Text Box 104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74" name="Text Box 1042"/>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75" name="Text Box 104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76" name="Text Box 104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77" name="Text Box 104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78" name="Text Box 104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79" name="Text Box 104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80" name="Text Box 104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81" name="Text Box 1049"/>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82" name="Text Box 105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83" name="Text Box 105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84" name="Text Box 1052"/>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85" name="Text Box 105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86" name="Text Box 105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87" name="Text Box 105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88" name="Text Box 105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89" name="Text Box 105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90" name="Text Box 105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91" name="Text Box 1059"/>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92" name="Text Box 106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93" name="Text Box 106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94" name="Text Box 1062"/>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95" name="Text Box 106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96" name="Text Box 106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97" name="Text Box 106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498" name="Text Box 106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28</xdr:col>
      <xdr:colOff>800100</xdr:colOff>
      <xdr:row>8</xdr:row>
      <xdr:rowOff>0</xdr:rowOff>
    </xdr:from>
    <xdr:to>
      <xdr:col>29</xdr:col>
      <xdr:colOff>0</xdr:colOff>
      <xdr:row>8</xdr:row>
      <xdr:rowOff>0</xdr:rowOff>
    </xdr:to>
    <xdr:sp macro="" textlink="">
      <xdr:nvSpPr>
        <xdr:cNvPr id="19499" name="Text Box 1067"/>
        <xdr:cNvSpPr txBox="1">
          <a:spLocks noChangeArrowheads="1"/>
        </xdr:cNvSpPr>
      </xdr:nvSpPr>
      <xdr:spPr bwMode="auto">
        <a:xfrm>
          <a:off x="285940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00" name="Text Box 106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01" name="Text Box 1069"/>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25</xdr:col>
      <xdr:colOff>800100</xdr:colOff>
      <xdr:row>8</xdr:row>
      <xdr:rowOff>0</xdr:rowOff>
    </xdr:from>
    <xdr:to>
      <xdr:col>26</xdr:col>
      <xdr:colOff>0</xdr:colOff>
      <xdr:row>8</xdr:row>
      <xdr:rowOff>0</xdr:rowOff>
    </xdr:to>
    <xdr:sp macro="" textlink="">
      <xdr:nvSpPr>
        <xdr:cNvPr id="19502" name="Text Box 1070"/>
        <xdr:cNvSpPr txBox="1">
          <a:spLocks noChangeArrowheads="1"/>
        </xdr:cNvSpPr>
      </xdr:nvSpPr>
      <xdr:spPr bwMode="auto">
        <a:xfrm>
          <a:off x="256794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03" name="Text Box 107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04" name="Text Box 1072"/>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05" name="Text Box 107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06" name="Text Box 107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07" name="Text Box 107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08" name="Text Box 107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09" name="Text Box 107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10" name="Text Box 107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11" name="Text Box 1079"/>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12" name="Text Box 108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13" name="Text Box 108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14" name="Text Box 1082"/>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15" name="Text Box 108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16" name="Text Box 108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17" name="Text Box 108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18" name="Text Box 108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19" name="Text Box 108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20" name="Text Box 108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21" name="Text Box 1089"/>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22" name="Text Box 109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23" name="Text Box 109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24" name="Text Box 1092"/>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25" name="Text Box 109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26" name="Text Box 109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27" name="Text Box 109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28" name="Text Box 109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28</xdr:col>
      <xdr:colOff>800100</xdr:colOff>
      <xdr:row>8</xdr:row>
      <xdr:rowOff>0</xdr:rowOff>
    </xdr:from>
    <xdr:to>
      <xdr:col>29</xdr:col>
      <xdr:colOff>0</xdr:colOff>
      <xdr:row>8</xdr:row>
      <xdr:rowOff>0</xdr:rowOff>
    </xdr:to>
    <xdr:sp macro="" textlink="">
      <xdr:nvSpPr>
        <xdr:cNvPr id="19529" name="Text Box 1097"/>
        <xdr:cNvSpPr txBox="1">
          <a:spLocks noChangeArrowheads="1"/>
        </xdr:cNvSpPr>
      </xdr:nvSpPr>
      <xdr:spPr bwMode="auto">
        <a:xfrm>
          <a:off x="285940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28</xdr:col>
      <xdr:colOff>800100</xdr:colOff>
      <xdr:row>8</xdr:row>
      <xdr:rowOff>0</xdr:rowOff>
    </xdr:from>
    <xdr:to>
      <xdr:col>29</xdr:col>
      <xdr:colOff>0</xdr:colOff>
      <xdr:row>8</xdr:row>
      <xdr:rowOff>0</xdr:rowOff>
    </xdr:to>
    <xdr:sp macro="" textlink="">
      <xdr:nvSpPr>
        <xdr:cNvPr id="19530" name="Text Box 1098"/>
        <xdr:cNvSpPr txBox="1">
          <a:spLocks noChangeArrowheads="1"/>
        </xdr:cNvSpPr>
      </xdr:nvSpPr>
      <xdr:spPr bwMode="auto">
        <a:xfrm>
          <a:off x="285940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31" name="Text Box 1099"/>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32" name="Text Box 110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25</xdr:col>
      <xdr:colOff>800100</xdr:colOff>
      <xdr:row>8</xdr:row>
      <xdr:rowOff>0</xdr:rowOff>
    </xdr:from>
    <xdr:to>
      <xdr:col>26</xdr:col>
      <xdr:colOff>0</xdr:colOff>
      <xdr:row>8</xdr:row>
      <xdr:rowOff>0</xdr:rowOff>
    </xdr:to>
    <xdr:sp macro="" textlink="">
      <xdr:nvSpPr>
        <xdr:cNvPr id="19533" name="Text Box 1101"/>
        <xdr:cNvSpPr txBox="1">
          <a:spLocks noChangeArrowheads="1"/>
        </xdr:cNvSpPr>
      </xdr:nvSpPr>
      <xdr:spPr bwMode="auto">
        <a:xfrm>
          <a:off x="256794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34" name="Text Box 1102"/>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35" name="Text Box 110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36" name="Text Box 110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37" name="Text Box 110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38" name="Text Box 110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39" name="Text Box 110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40" name="Text Box 110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41" name="Text Box 1109"/>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42" name="Text Box 111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43" name="Text Box 111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44" name="Text Box 1112"/>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45" name="Text Box 111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46" name="Text Box 111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47" name="Text Box 111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48" name="Text Box 111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49" name="Text Box 111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50" name="Text Box 111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51" name="Text Box 1119"/>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52" name="Text Box 112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53" name="Text Box 112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54" name="Text Box 1122"/>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55" name="Text Box 112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56" name="Text Box 112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57" name="Text Box 112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58" name="Text Box 112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59" name="Text Box 112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60" name="Text Box 112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61" name="Text Box 1129"/>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25</xdr:col>
      <xdr:colOff>800100</xdr:colOff>
      <xdr:row>8</xdr:row>
      <xdr:rowOff>0</xdr:rowOff>
    </xdr:from>
    <xdr:to>
      <xdr:col>26</xdr:col>
      <xdr:colOff>0</xdr:colOff>
      <xdr:row>8</xdr:row>
      <xdr:rowOff>0</xdr:rowOff>
    </xdr:to>
    <xdr:sp macro="" textlink="">
      <xdr:nvSpPr>
        <xdr:cNvPr id="19562" name="Text Box 1130"/>
        <xdr:cNvSpPr txBox="1">
          <a:spLocks noChangeArrowheads="1"/>
        </xdr:cNvSpPr>
      </xdr:nvSpPr>
      <xdr:spPr bwMode="auto">
        <a:xfrm>
          <a:off x="256794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63" name="Text Box 113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64" name="Text Box 1132"/>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65" name="Text Box 113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66" name="Text Box 113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67" name="Text Box 113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68" name="Text Box 113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69" name="Text Box 113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70" name="Text Box 113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71" name="Text Box 1139"/>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72" name="Text Box 114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73" name="Text Box 114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74" name="Text Box 1142"/>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75" name="Text Box 114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76" name="Text Box 114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77" name="Text Box 114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78" name="Text Box 114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79" name="Text Box 1147"/>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80" name="Text Box 1148"/>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81" name="Text Box 1149"/>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82" name="Text Box 1150"/>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83" name="Text Box 1151"/>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84" name="Text Box 1152"/>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85" name="Text Box 1153"/>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86" name="Text Box 1154"/>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87" name="Text Box 1155"/>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26</xdr:col>
      <xdr:colOff>0</xdr:colOff>
      <xdr:row>8</xdr:row>
      <xdr:rowOff>0</xdr:rowOff>
    </xdr:from>
    <xdr:to>
      <xdr:col>26</xdr:col>
      <xdr:colOff>0</xdr:colOff>
      <xdr:row>8</xdr:row>
      <xdr:rowOff>0</xdr:rowOff>
    </xdr:to>
    <xdr:sp macro="" textlink="">
      <xdr:nvSpPr>
        <xdr:cNvPr id="19588" name="Text Box 1156"/>
        <xdr:cNvSpPr txBox="1">
          <a:spLocks noChangeArrowheads="1"/>
        </xdr:cNvSpPr>
      </xdr:nvSpPr>
      <xdr:spPr bwMode="auto">
        <a:xfrm>
          <a:off x="258508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28</xdr:col>
      <xdr:colOff>800100</xdr:colOff>
      <xdr:row>8</xdr:row>
      <xdr:rowOff>0</xdr:rowOff>
    </xdr:from>
    <xdr:to>
      <xdr:col>29</xdr:col>
      <xdr:colOff>0</xdr:colOff>
      <xdr:row>8</xdr:row>
      <xdr:rowOff>0</xdr:rowOff>
    </xdr:to>
    <xdr:sp macro="" textlink="">
      <xdr:nvSpPr>
        <xdr:cNvPr id="19589" name="Text Box 1157"/>
        <xdr:cNvSpPr txBox="1">
          <a:spLocks noChangeArrowheads="1"/>
        </xdr:cNvSpPr>
      </xdr:nvSpPr>
      <xdr:spPr bwMode="auto">
        <a:xfrm>
          <a:off x="285940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590" name="Text Box 1158"/>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591" name="Text Box 115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32</xdr:col>
      <xdr:colOff>800100</xdr:colOff>
      <xdr:row>8</xdr:row>
      <xdr:rowOff>0</xdr:rowOff>
    </xdr:from>
    <xdr:to>
      <xdr:col>33</xdr:col>
      <xdr:colOff>0</xdr:colOff>
      <xdr:row>8</xdr:row>
      <xdr:rowOff>0</xdr:rowOff>
    </xdr:to>
    <xdr:sp macro="" textlink="">
      <xdr:nvSpPr>
        <xdr:cNvPr id="19592" name="Text Box 1160"/>
        <xdr:cNvSpPr txBox="1">
          <a:spLocks noChangeArrowheads="1"/>
        </xdr:cNvSpPr>
      </xdr:nvSpPr>
      <xdr:spPr bwMode="auto">
        <a:xfrm>
          <a:off x="324802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593" name="Text Box 1161"/>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594" name="Text Box 116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595" name="Text Box 116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596" name="Text Box 116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597" name="Text Box 116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598" name="Text Box 116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599" name="Text Box 116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00" name="Text Box 1168"/>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01" name="Text Box 116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02" name="Text Box 117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03" name="Text Box 1171"/>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04" name="Text Box 117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05" name="Text Box 117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06" name="Text Box 117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07" name="Text Box 117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08" name="Text Box 117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09" name="Text Box 117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10" name="Text Box 1178"/>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11" name="Text Box 117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12" name="Text Box 118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13" name="Text Box 1181"/>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14" name="Text Box 118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15" name="Text Box 118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16" name="Text Box 118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17" name="Text Box 118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18" name="Text Box 118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34</xdr:col>
      <xdr:colOff>800100</xdr:colOff>
      <xdr:row>8</xdr:row>
      <xdr:rowOff>0</xdr:rowOff>
    </xdr:from>
    <xdr:to>
      <xdr:col>35</xdr:col>
      <xdr:colOff>0</xdr:colOff>
      <xdr:row>8</xdr:row>
      <xdr:rowOff>0</xdr:rowOff>
    </xdr:to>
    <xdr:sp macro="" textlink="">
      <xdr:nvSpPr>
        <xdr:cNvPr id="19619" name="Text Box 1187"/>
        <xdr:cNvSpPr txBox="1">
          <a:spLocks noChangeArrowheads="1"/>
        </xdr:cNvSpPr>
      </xdr:nvSpPr>
      <xdr:spPr bwMode="auto">
        <a:xfrm>
          <a:off x="344233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31</xdr:col>
      <xdr:colOff>800100</xdr:colOff>
      <xdr:row>8</xdr:row>
      <xdr:rowOff>0</xdr:rowOff>
    </xdr:from>
    <xdr:to>
      <xdr:col>32</xdr:col>
      <xdr:colOff>0</xdr:colOff>
      <xdr:row>8</xdr:row>
      <xdr:rowOff>0</xdr:rowOff>
    </xdr:to>
    <xdr:sp macro="" textlink="">
      <xdr:nvSpPr>
        <xdr:cNvPr id="19620" name="Text Box 1188"/>
        <xdr:cNvSpPr txBox="1">
          <a:spLocks noChangeArrowheads="1"/>
        </xdr:cNvSpPr>
      </xdr:nvSpPr>
      <xdr:spPr bwMode="auto">
        <a:xfrm>
          <a:off x="315087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21" name="Text Box 118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22" name="Text Box 119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32</xdr:col>
      <xdr:colOff>800100</xdr:colOff>
      <xdr:row>8</xdr:row>
      <xdr:rowOff>0</xdr:rowOff>
    </xdr:from>
    <xdr:to>
      <xdr:col>33</xdr:col>
      <xdr:colOff>0</xdr:colOff>
      <xdr:row>8</xdr:row>
      <xdr:rowOff>0</xdr:rowOff>
    </xdr:to>
    <xdr:sp macro="" textlink="">
      <xdr:nvSpPr>
        <xdr:cNvPr id="19623" name="Text Box 1191"/>
        <xdr:cNvSpPr txBox="1">
          <a:spLocks noChangeArrowheads="1"/>
        </xdr:cNvSpPr>
      </xdr:nvSpPr>
      <xdr:spPr bwMode="auto">
        <a:xfrm>
          <a:off x="324802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24" name="Text Box 119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25" name="Text Box 119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26" name="Text Box 119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27" name="Text Box 119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28" name="Text Box 119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29" name="Text Box 119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30" name="Text Box 1198"/>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31" name="Text Box 119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32" name="Text Box 120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33" name="Text Box 1201"/>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34" name="Text Box 120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35" name="Text Box 120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36" name="Text Box 120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37" name="Text Box 120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38" name="Text Box 120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39" name="Text Box 120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40" name="Text Box 1208"/>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41" name="Text Box 120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42" name="Text Box 121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43" name="Text Box 1211"/>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44" name="Text Box 121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45" name="Text Box 121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46" name="Text Box 121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47" name="Text Box 121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48" name="Text Box 121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49" name="Text Box 121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31</xdr:col>
      <xdr:colOff>800100</xdr:colOff>
      <xdr:row>8</xdr:row>
      <xdr:rowOff>0</xdr:rowOff>
    </xdr:from>
    <xdr:to>
      <xdr:col>32</xdr:col>
      <xdr:colOff>0</xdr:colOff>
      <xdr:row>8</xdr:row>
      <xdr:rowOff>0</xdr:rowOff>
    </xdr:to>
    <xdr:sp macro="" textlink="">
      <xdr:nvSpPr>
        <xdr:cNvPr id="19650" name="Text Box 1218"/>
        <xdr:cNvSpPr txBox="1">
          <a:spLocks noChangeArrowheads="1"/>
        </xdr:cNvSpPr>
      </xdr:nvSpPr>
      <xdr:spPr bwMode="auto">
        <a:xfrm>
          <a:off x="315087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51" name="Text Box 121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52" name="Text Box 122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32</xdr:col>
      <xdr:colOff>800100</xdr:colOff>
      <xdr:row>8</xdr:row>
      <xdr:rowOff>0</xdr:rowOff>
    </xdr:from>
    <xdr:to>
      <xdr:col>33</xdr:col>
      <xdr:colOff>0</xdr:colOff>
      <xdr:row>8</xdr:row>
      <xdr:rowOff>0</xdr:rowOff>
    </xdr:to>
    <xdr:sp macro="" textlink="">
      <xdr:nvSpPr>
        <xdr:cNvPr id="19653" name="Text Box 1221"/>
        <xdr:cNvSpPr txBox="1">
          <a:spLocks noChangeArrowheads="1"/>
        </xdr:cNvSpPr>
      </xdr:nvSpPr>
      <xdr:spPr bwMode="auto">
        <a:xfrm>
          <a:off x="324802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54" name="Text Box 122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55" name="Text Box 122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56" name="Text Box 122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57" name="Text Box 122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58" name="Text Box 122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59" name="Text Box 122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60" name="Text Box 1228"/>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61" name="Text Box 122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62" name="Text Box 123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63" name="Text Box 1231"/>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64" name="Text Box 123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65" name="Text Box 123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66" name="Text Box 123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67" name="Text Box 123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68" name="Text Box 123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69" name="Text Box 123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70" name="Text Box 1238"/>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71" name="Text Box 123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72" name="Text Box 124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73" name="Text Box 1241"/>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74" name="Text Box 124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75" name="Text Box 124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76" name="Text Box 124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77" name="Text Box 124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78" name="Text Box 124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79" name="Text Box 124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34</xdr:col>
      <xdr:colOff>800100</xdr:colOff>
      <xdr:row>8</xdr:row>
      <xdr:rowOff>0</xdr:rowOff>
    </xdr:from>
    <xdr:to>
      <xdr:col>35</xdr:col>
      <xdr:colOff>0</xdr:colOff>
      <xdr:row>8</xdr:row>
      <xdr:rowOff>0</xdr:rowOff>
    </xdr:to>
    <xdr:sp macro="" textlink="">
      <xdr:nvSpPr>
        <xdr:cNvPr id="19680" name="Text Box 1248"/>
        <xdr:cNvSpPr txBox="1">
          <a:spLocks noChangeArrowheads="1"/>
        </xdr:cNvSpPr>
      </xdr:nvSpPr>
      <xdr:spPr bwMode="auto">
        <a:xfrm>
          <a:off x="344233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81" name="Text Box 124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82" name="Text Box 125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32</xdr:col>
      <xdr:colOff>800100</xdr:colOff>
      <xdr:row>8</xdr:row>
      <xdr:rowOff>0</xdr:rowOff>
    </xdr:from>
    <xdr:to>
      <xdr:col>33</xdr:col>
      <xdr:colOff>0</xdr:colOff>
      <xdr:row>8</xdr:row>
      <xdr:rowOff>0</xdr:rowOff>
    </xdr:to>
    <xdr:sp macro="" textlink="">
      <xdr:nvSpPr>
        <xdr:cNvPr id="19683" name="Text Box 1251"/>
        <xdr:cNvSpPr txBox="1">
          <a:spLocks noChangeArrowheads="1"/>
        </xdr:cNvSpPr>
      </xdr:nvSpPr>
      <xdr:spPr bwMode="auto">
        <a:xfrm>
          <a:off x="324802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84" name="Text Box 125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85" name="Text Box 125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86" name="Text Box 125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87" name="Text Box 125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88" name="Text Box 125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89" name="Text Box 125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90" name="Text Box 1258"/>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91" name="Text Box 125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92" name="Text Box 126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93" name="Text Box 1261"/>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94" name="Text Box 126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95" name="Text Box 126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96" name="Text Box 126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97" name="Text Box 126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98" name="Text Box 126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699" name="Text Box 126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00" name="Text Box 1268"/>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01" name="Text Box 126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02" name="Text Box 127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03" name="Text Box 1271"/>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04" name="Text Box 127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05" name="Text Box 127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06" name="Text Box 127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07" name="Text Box 127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08" name="Text Box 127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09" name="Text Box 127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34</xdr:col>
      <xdr:colOff>800100</xdr:colOff>
      <xdr:row>8</xdr:row>
      <xdr:rowOff>0</xdr:rowOff>
    </xdr:from>
    <xdr:to>
      <xdr:col>35</xdr:col>
      <xdr:colOff>0</xdr:colOff>
      <xdr:row>8</xdr:row>
      <xdr:rowOff>0</xdr:rowOff>
    </xdr:to>
    <xdr:sp macro="" textlink="">
      <xdr:nvSpPr>
        <xdr:cNvPr id="19710" name="Text Box 1278"/>
        <xdr:cNvSpPr txBox="1">
          <a:spLocks noChangeArrowheads="1"/>
        </xdr:cNvSpPr>
      </xdr:nvSpPr>
      <xdr:spPr bwMode="auto">
        <a:xfrm>
          <a:off x="344233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11" name="Text Box 127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12" name="Text Box 128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32</xdr:col>
      <xdr:colOff>800100</xdr:colOff>
      <xdr:row>8</xdr:row>
      <xdr:rowOff>0</xdr:rowOff>
    </xdr:from>
    <xdr:to>
      <xdr:col>33</xdr:col>
      <xdr:colOff>0</xdr:colOff>
      <xdr:row>8</xdr:row>
      <xdr:rowOff>0</xdr:rowOff>
    </xdr:to>
    <xdr:sp macro="" textlink="">
      <xdr:nvSpPr>
        <xdr:cNvPr id="19713" name="Text Box 1281"/>
        <xdr:cNvSpPr txBox="1">
          <a:spLocks noChangeArrowheads="1"/>
        </xdr:cNvSpPr>
      </xdr:nvSpPr>
      <xdr:spPr bwMode="auto">
        <a:xfrm>
          <a:off x="324802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14" name="Text Box 128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15" name="Text Box 128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16" name="Text Box 128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17" name="Text Box 128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18" name="Text Box 128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19" name="Text Box 128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20" name="Text Box 1288"/>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21" name="Text Box 128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22" name="Text Box 129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23" name="Text Box 1291"/>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24" name="Text Box 129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25" name="Text Box 129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26" name="Text Box 129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27" name="Text Box 129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28" name="Text Box 129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29" name="Text Box 129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30" name="Text Box 1298"/>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31" name="Text Box 129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32" name="Text Box 130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33" name="Text Box 1301"/>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34" name="Text Box 130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35" name="Text Box 130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36" name="Text Box 130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37" name="Text Box 130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38" name="Text Box 130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39" name="Text Box 130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34</xdr:col>
      <xdr:colOff>800100</xdr:colOff>
      <xdr:row>8</xdr:row>
      <xdr:rowOff>0</xdr:rowOff>
    </xdr:from>
    <xdr:to>
      <xdr:col>35</xdr:col>
      <xdr:colOff>0</xdr:colOff>
      <xdr:row>8</xdr:row>
      <xdr:rowOff>0</xdr:rowOff>
    </xdr:to>
    <xdr:sp macro="" textlink="">
      <xdr:nvSpPr>
        <xdr:cNvPr id="19740" name="Text Box 1308"/>
        <xdr:cNvSpPr txBox="1">
          <a:spLocks noChangeArrowheads="1"/>
        </xdr:cNvSpPr>
      </xdr:nvSpPr>
      <xdr:spPr bwMode="auto">
        <a:xfrm>
          <a:off x="344233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41" name="Text Box 130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42" name="Text Box 131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32</xdr:col>
      <xdr:colOff>800100</xdr:colOff>
      <xdr:row>8</xdr:row>
      <xdr:rowOff>0</xdr:rowOff>
    </xdr:from>
    <xdr:to>
      <xdr:col>33</xdr:col>
      <xdr:colOff>0</xdr:colOff>
      <xdr:row>8</xdr:row>
      <xdr:rowOff>0</xdr:rowOff>
    </xdr:to>
    <xdr:sp macro="" textlink="">
      <xdr:nvSpPr>
        <xdr:cNvPr id="19743" name="Text Box 1311"/>
        <xdr:cNvSpPr txBox="1">
          <a:spLocks noChangeArrowheads="1"/>
        </xdr:cNvSpPr>
      </xdr:nvSpPr>
      <xdr:spPr bwMode="auto">
        <a:xfrm>
          <a:off x="324802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44" name="Text Box 131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45" name="Text Box 131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46" name="Text Box 131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47" name="Text Box 131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48" name="Text Box 131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49" name="Text Box 131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50" name="Text Box 1318"/>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51" name="Text Box 131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52" name="Text Box 132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53" name="Text Box 1321"/>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54" name="Text Box 132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55" name="Text Box 132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56" name="Text Box 132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57" name="Text Box 132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58" name="Text Box 132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59" name="Text Box 132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60" name="Text Box 1328"/>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61" name="Text Box 132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62" name="Text Box 133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63" name="Text Box 1331"/>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64" name="Text Box 133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65" name="Text Box 133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66" name="Text Box 133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67" name="Text Box 133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68" name="Text Box 133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69" name="Text Box 133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34</xdr:col>
      <xdr:colOff>800100</xdr:colOff>
      <xdr:row>8</xdr:row>
      <xdr:rowOff>0</xdr:rowOff>
    </xdr:from>
    <xdr:to>
      <xdr:col>35</xdr:col>
      <xdr:colOff>0</xdr:colOff>
      <xdr:row>8</xdr:row>
      <xdr:rowOff>0</xdr:rowOff>
    </xdr:to>
    <xdr:sp macro="" textlink="">
      <xdr:nvSpPr>
        <xdr:cNvPr id="19770" name="Text Box 1338"/>
        <xdr:cNvSpPr txBox="1">
          <a:spLocks noChangeArrowheads="1"/>
        </xdr:cNvSpPr>
      </xdr:nvSpPr>
      <xdr:spPr bwMode="auto">
        <a:xfrm>
          <a:off x="344233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71" name="Text Box 133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72" name="Text Box 134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32</xdr:col>
      <xdr:colOff>800100</xdr:colOff>
      <xdr:row>8</xdr:row>
      <xdr:rowOff>0</xdr:rowOff>
    </xdr:from>
    <xdr:to>
      <xdr:col>33</xdr:col>
      <xdr:colOff>0</xdr:colOff>
      <xdr:row>8</xdr:row>
      <xdr:rowOff>0</xdr:rowOff>
    </xdr:to>
    <xdr:sp macro="" textlink="">
      <xdr:nvSpPr>
        <xdr:cNvPr id="19773" name="Text Box 1341"/>
        <xdr:cNvSpPr txBox="1">
          <a:spLocks noChangeArrowheads="1"/>
        </xdr:cNvSpPr>
      </xdr:nvSpPr>
      <xdr:spPr bwMode="auto">
        <a:xfrm>
          <a:off x="324802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74" name="Text Box 134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75" name="Text Box 134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76" name="Text Box 134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77" name="Text Box 134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78" name="Text Box 134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79" name="Text Box 134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80" name="Text Box 1348"/>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81" name="Text Box 134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82" name="Text Box 135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83" name="Text Box 1351"/>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84" name="Text Box 135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85" name="Text Box 135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86" name="Text Box 135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87" name="Text Box 135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88" name="Text Box 135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89" name="Text Box 135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90" name="Text Box 1358"/>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91" name="Text Box 135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92" name="Text Box 136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93" name="Text Box 1361"/>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94" name="Text Box 136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95" name="Text Box 136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96" name="Text Box 136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97" name="Text Box 136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98" name="Text Box 136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799" name="Text Box 136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34</xdr:col>
      <xdr:colOff>800100</xdr:colOff>
      <xdr:row>8</xdr:row>
      <xdr:rowOff>0</xdr:rowOff>
    </xdr:from>
    <xdr:to>
      <xdr:col>35</xdr:col>
      <xdr:colOff>0</xdr:colOff>
      <xdr:row>8</xdr:row>
      <xdr:rowOff>0</xdr:rowOff>
    </xdr:to>
    <xdr:sp macro="" textlink="">
      <xdr:nvSpPr>
        <xdr:cNvPr id="19800" name="Text Box 1368"/>
        <xdr:cNvSpPr txBox="1">
          <a:spLocks noChangeArrowheads="1"/>
        </xdr:cNvSpPr>
      </xdr:nvSpPr>
      <xdr:spPr bwMode="auto">
        <a:xfrm>
          <a:off x="344233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01" name="Text Box 136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02" name="Text Box 137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32</xdr:col>
      <xdr:colOff>800100</xdr:colOff>
      <xdr:row>8</xdr:row>
      <xdr:rowOff>0</xdr:rowOff>
    </xdr:from>
    <xdr:to>
      <xdr:col>33</xdr:col>
      <xdr:colOff>0</xdr:colOff>
      <xdr:row>8</xdr:row>
      <xdr:rowOff>0</xdr:rowOff>
    </xdr:to>
    <xdr:sp macro="" textlink="">
      <xdr:nvSpPr>
        <xdr:cNvPr id="19803" name="Text Box 1371"/>
        <xdr:cNvSpPr txBox="1">
          <a:spLocks noChangeArrowheads="1"/>
        </xdr:cNvSpPr>
      </xdr:nvSpPr>
      <xdr:spPr bwMode="auto">
        <a:xfrm>
          <a:off x="324802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04" name="Text Box 137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05" name="Text Box 137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06" name="Text Box 137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07" name="Text Box 137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08" name="Text Box 137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09" name="Text Box 137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10" name="Text Box 1378"/>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11" name="Text Box 137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12" name="Text Box 138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13" name="Text Box 1381"/>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14" name="Text Box 138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15" name="Text Box 138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16" name="Text Box 138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17" name="Text Box 138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18" name="Text Box 138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19" name="Text Box 138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20" name="Text Box 1388"/>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21" name="Text Box 138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22" name="Text Box 139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23" name="Text Box 1391"/>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24" name="Text Box 139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25" name="Text Box 139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26" name="Text Box 139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27" name="Text Box 139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28" name="Text Box 139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29" name="Text Box 139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34</xdr:col>
      <xdr:colOff>800100</xdr:colOff>
      <xdr:row>8</xdr:row>
      <xdr:rowOff>0</xdr:rowOff>
    </xdr:from>
    <xdr:to>
      <xdr:col>35</xdr:col>
      <xdr:colOff>0</xdr:colOff>
      <xdr:row>8</xdr:row>
      <xdr:rowOff>0</xdr:rowOff>
    </xdr:to>
    <xdr:sp macro="" textlink="">
      <xdr:nvSpPr>
        <xdr:cNvPr id="19830" name="Text Box 1398"/>
        <xdr:cNvSpPr txBox="1">
          <a:spLocks noChangeArrowheads="1"/>
        </xdr:cNvSpPr>
      </xdr:nvSpPr>
      <xdr:spPr bwMode="auto">
        <a:xfrm>
          <a:off x="344233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31" name="Text Box 139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32" name="Text Box 140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32</xdr:col>
      <xdr:colOff>800100</xdr:colOff>
      <xdr:row>8</xdr:row>
      <xdr:rowOff>0</xdr:rowOff>
    </xdr:from>
    <xdr:to>
      <xdr:col>33</xdr:col>
      <xdr:colOff>0</xdr:colOff>
      <xdr:row>8</xdr:row>
      <xdr:rowOff>0</xdr:rowOff>
    </xdr:to>
    <xdr:sp macro="" textlink="">
      <xdr:nvSpPr>
        <xdr:cNvPr id="19833" name="Text Box 1401"/>
        <xdr:cNvSpPr txBox="1">
          <a:spLocks noChangeArrowheads="1"/>
        </xdr:cNvSpPr>
      </xdr:nvSpPr>
      <xdr:spPr bwMode="auto">
        <a:xfrm>
          <a:off x="324802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34" name="Text Box 140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35" name="Text Box 140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36" name="Text Box 140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37" name="Text Box 140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38" name="Text Box 140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39" name="Text Box 140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40" name="Text Box 1408"/>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41" name="Text Box 140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42" name="Text Box 141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43" name="Text Box 1411"/>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44" name="Text Box 141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45" name="Text Box 141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46" name="Text Box 141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47" name="Text Box 141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48" name="Text Box 141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49" name="Text Box 141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50" name="Text Box 1418"/>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51" name="Text Box 141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52" name="Text Box 142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53" name="Text Box 1421"/>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54" name="Text Box 142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55" name="Text Box 142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56" name="Text Box 142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57" name="Text Box 142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58" name="Text Box 142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59" name="Text Box 142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60" name="Text Box 1428"/>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61" name="Text Box 142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32</xdr:col>
      <xdr:colOff>800100</xdr:colOff>
      <xdr:row>8</xdr:row>
      <xdr:rowOff>0</xdr:rowOff>
    </xdr:from>
    <xdr:to>
      <xdr:col>33</xdr:col>
      <xdr:colOff>0</xdr:colOff>
      <xdr:row>8</xdr:row>
      <xdr:rowOff>0</xdr:rowOff>
    </xdr:to>
    <xdr:sp macro="" textlink="">
      <xdr:nvSpPr>
        <xdr:cNvPr id="19862" name="Text Box 1430"/>
        <xdr:cNvSpPr txBox="1">
          <a:spLocks noChangeArrowheads="1"/>
        </xdr:cNvSpPr>
      </xdr:nvSpPr>
      <xdr:spPr bwMode="auto">
        <a:xfrm>
          <a:off x="324802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63" name="Text Box 1431"/>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64" name="Text Box 143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65" name="Text Box 143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66" name="Text Box 143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67" name="Text Box 143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68" name="Text Box 143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69" name="Text Box 143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70" name="Text Box 1438"/>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71" name="Text Box 143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72" name="Text Box 144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73" name="Text Box 1441"/>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74" name="Text Box 144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75" name="Text Box 144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76" name="Text Box 144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77" name="Text Box 144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78" name="Text Box 144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79" name="Text Box 144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80" name="Text Box 1448"/>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81" name="Text Box 144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82" name="Text Box 145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83" name="Text Box 1451"/>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84" name="Text Box 145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85" name="Text Box 145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86" name="Text Box 145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87" name="Text Box 145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88" name="Text Box 145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89" name="Text Box 145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90" name="Text Box 1458"/>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32</xdr:col>
      <xdr:colOff>800100</xdr:colOff>
      <xdr:row>8</xdr:row>
      <xdr:rowOff>0</xdr:rowOff>
    </xdr:from>
    <xdr:to>
      <xdr:col>33</xdr:col>
      <xdr:colOff>0</xdr:colOff>
      <xdr:row>8</xdr:row>
      <xdr:rowOff>0</xdr:rowOff>
    </xdr:to>
    <xdr:sp macro="" textlink="">
      <xdr:nvSpPr>
        <xdr:cNvPr id="19891" name="Text Box 1459"/>
        <xdr:cNvSpPr txBox="1">
          <a:spLocks noChangeArrowheads="1"/>
        </xdr:cNvSpPr>
      </xdr:nvSpPr>
      <xdr:spPr bwMode="auto">
        <a:xfrm>
          <a:off x="324802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92" name="Text Box 146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93" name="Text Box 1461"/>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94" name="Text Box 146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95" name="Text Box 146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96" name="Text Box 146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97" name="Text Box 146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98" name="Text Box 146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899" name="Text Box 146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00" name="Text Box 1468"/>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01" name="Text Box 146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02" name="Text Box 147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03" name="Text Box 1471"/>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04" name="Text Box 147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05" name="Text Box 147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06" name="Text Box 147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07" name="Text Box 147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08" name="Text Box 147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09" name="Text Box 147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10" name="Text Box 1478"/>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11" name="Text Box 147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12" name="Text Box 148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13" name="Text Box 1481"/>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14" name="Text Box 148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15" name="Text Box 148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16" name="Text Box 148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17" name="Text Box 148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35</xdr:col>
      <xdr:colOff>800100</xdr:colOff>
      <xdr:row>8</xdr:row>
      <xdr:rowOff>0</xdr:rowOff>
    </xdr:from>
    <xdr:to>
      <xdr:col>36</xdr:col>
      <xdr:colOff>0</xdr:colOff>
      <xdr:row>8</xdr:row>
      <xdr:rowOff>0</xdr:rowOff>
    </xdr:to>
    <xdr:sp macro="" textlink="">
      <xdr:nvSpPr>
        <xdr:cNvPr id="19918" name="Text Box 1486"/>
        <xdr:cNvSpPr txBox="1">
          <a:spLocks noChangeArrowheads="1"/>
        </xdr:cNvSpPr>
      </xdr:nvSpPr>
      <xdr:spPr bwMode="auto">
        <a:xfrm>
          <a:off x="353949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19" name="Text Box 148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20" name="Text Box 1488"/>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32</xdr:col>
      <xdr:colOff>800100</xdr:colOff>
      <xdr:row>8</xdr:row>
      <xdr:rowOff>0</xdr:rowOff>
    </xdr:from>
    <xdr:to>
      <xdr:col>33</xdr:col>
      <xdr:colOff>0</xdr:colOff>
      <xdr:row>8</xdr:row>
      <xdr:rowOff>0</xdr:rowOff>
    </xdr:to>
    <xdr:sp macro="" textlink="">
      <xdr:nvSpPr>
        <xdr:cNvPr id="19921" name="Text Box 1489"/>
        <xdr:cNvSpPr txBox="1">
          <a:spLocks noChangeArrowheads="1"/>
        </xdr:cNvSpPr>
      </xdr:nvSpPr>
      <xdr:spPr bwMode="auto">
        <a:xfrm>
          <a:off x="324802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22" name="Text Box 149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23" name="Text Box 1491"/>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24" name="Text Box 149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25" name="Text Box 149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26" name="Text Box 149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27" name="Text Box 149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28" name="Text Box 149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29" name="Text Box 149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30" name="Text Box 1498"/>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31" name="Text Box 149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32" name="Text Box 150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33" name="Text Box 1501"/>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34" name="Text Box 150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35" name="Text Box 150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36" name="Text Box 150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37" name="Text Box 150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38" name="Text Box 150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39" name="Text Box 150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40" name="Text Box 1508"/>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41" name="Text Box 150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42" name="Text Box 151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43" name="Text Box 1511"/>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44" name="Text Box 151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45" name="Text Box 151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46" name="Text Box 151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47" name="Text Box 151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35</xdr:col>
      <xdr:colOff>800100</xdr:colOff>
      <xdr:row>8</xdr:row>
      <xdr:rowOff>0</xdr:rowOff>
    </xdr:from>
    <xdr:to>
      <xdr:col>36</xdr:col>
      <xdr:colOff>0</xdr:colOff>
      <xdr:row>8</xdr:row>
      <xdr:rowOff>0</xdr:rowOff>
    </xdr:to>
    <xdr:sp macro="" textlink="">
      <xdr:nvSpPr>
        <xdr:cNvPr id="19948" name="Text Box 1516"/>
        <xdr:cNvSpPr txBox="1">
          <a:spLocks noChangeArrowheads="1"/>
        </xdr:cNvSpPr>
      </xdr:nvSpPr>
      <xdr:spPr bwMode="auto">
        <a:xfrm>
          <a:off x="353949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35</xdr:col>
      <xdr:colOff>800100</xdr:colOff>
      <xdr:row>8</xdr:row>
      <xdr:rowOff>0</xdr:rowOff>
    </xdr:from>
    <xdr:to>
      <xdr:col>36</xdr:col>
      <xdr:colOff>0</xdr:colOff>
      <xdr:row>8</xdr:row>
      <xdr:rowOff>0</xdr:rowOff>
    </xdr:to>
    <xdr:sp macro="" textlink="">
      <xdr:nvSpPr>
        <xdr:cNvPr id="19949" name="Text Box 1517"/>
        <xdr:cNvSpPr txBox="1">
          <a:spLocks noChangeArrowheads="1"/>
        </xdr:cNvSpPr>
      </xdr:nvSpPr>
      <xdr:spPr bwMode="auto">
        <a:xfrm>
          <a:off x="353949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50" name="Text Box 1518"/>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51" name="Text Box 151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32</xdr:col>
      <xdr:colOff>800100</xdr:colOff>
      <xdr:row>8</xdr:row>
      <xdr:rowOff>0</xdr:rowOff>
    </xdr:from>
    <xdr:to>
      <xdr:col>33</xdr:col>
      <xdr:colOff>0</xdr:colOff>
      <xdr:row>8</xdr:row>
      <xdr:rowOff>0</xdr:rowOff>
    </xdr:to>
    <xdr:sp macro="" textlink="">
      <xdr:nvSpPr>
        <xdr:cNvPr id="19952" name="Text Box 1520"/>
        <xdr:cNvSpPr txBox="1">
          <a:spLocks noChangeArrowheads="1"/>
        </xdr:cNvSpPr>
      </xdr:nvSpPr>
      <xdr:spPr bwMode="auto">
        <a:xfrm>
          <a:off x="324802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53" name="Text Box 1521"/>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54" name="Text Box 152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55" name="Text Box 152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56" name="Text Box 152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57" name="Text Box 152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58" name="Text Box 152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59" name="Text Box 152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60" name="Text Box 1528"/>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61" name="Text Box 152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62" name="Text Box 153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63" name="Text Box 1531"/>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64" name="Text Box 153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65" name="Text Box 153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66" name="Text Box 153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67" name="Text Box 153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68" name="Text Box 153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69" name="Text Box 153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70" name="Text Box 1538"/>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71" name="Text Box 153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72" name="Text Box 154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73" name="Text Box 1541"/>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74" name="Text Box 154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75" name="Text Box 154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76" name="Text Box 154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77" name="Text Box 154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78" name="Text Box 154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79" name="Text Box 154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80" name="Text Box 1548"/>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32</xdr:col>
      <xdr:colOff>800100</xdr:colOff>
      <xdr:row>8</xdr:row>
      <xdr:rowOff>0</xdr:rowOff>
    </xdr:from>
    <xdr:to>
      <xdr:col>33</xdr:col>
      <xdr:colOff>0</xdr:colOff>
      <xdr:row>8</xdr:row>
      <xdr:rowOff>0</xdr:rowOff>
    </xdr:to>
    <xdr:sp macro="" textlink="">
      <xdr:nvSpPr>
        <xdr:cNvPr id="19981" name="Text Box 1549"/>
        <xdr:cNvSpPr txBox="1">
          <a:spLocks noChangeArrowheads="1"/>
        </xdr:cNvSpPr>
      </xdr:nvSpPr>
      <xdr:spPr bwMode="auto">
        <a:xfrm>
          <a:off x="324802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82" name="Text Box 155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83" name="Text Box 1551"/>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84" name="Text Box 155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85" name="Text Box 155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86" name="Text Box 155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87" name="Text Box 155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88" name="Text Box 155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89" name="Text Box 155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90" name="Text Box 1558"/>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91" name="Text Box 155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92" name="Text Box 156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93" name="Text Box 1561"/>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94" name="Text Box 156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95" name="Text Box 156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96" name="Text Box 156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97" name="Text Box 156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98" name="Text Box 1566"/>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19999" name="Text Box 1567"/>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20000" name="Text Box 1568"/>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20001" name="Text Box 1569"/>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20002" name="Text Box 1570"/>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20003" name="Text Box 1571"/>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20004" name="Text Box 1572"/>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20005" name="Text Box 1573"/>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20006" name="Text Box 1574"/>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33</xdr:col>
      <xdr:colOff>0</xdr:colOff>
      <xdr:row>8</xdr:row>
      <xdr:rowOff>0</xdr:rowOff>
    </xdr:from>
    <xdr:to>
      <xdr:col>33</xdr:col>
      <xdr:colOff>0</xdr:colOff>
      <xdr:row>8</xdr:row>
      <xdr:rowOff>0</xdr:rowOff>
    </xdr:to>
    <xdr:sp macro="" textlink="">
      <xdr:nvSpPr>
        <xdr:cNvPr id="20007" name="Text Box 1575"/>
        <xdr:cNvSpPr txBox="1">
          <a:spLocks noChangeArrowheads="1"/>
        </xdr:cNvSpPr>
      </xdr:nvSpPr>
      <xdr:spPr bwMode="auto">
        <a:xfrm>
          <a:off x="326517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35</xdr:col>
      <xdr:colOff>800100</xdr:colOff>
      <xdr:row>8</xdr:row>
      <xdr:rowOff>0</xdr:rowOff>
    </xdr:from>
    <xdr:to>
      <xdr:col>36</xdr:col>
      <xdr:colOff>0</xdr:colOff>
      <xdr:row>8</xdr:row>
      <xdr:rowOff>0</xdr:rowOff>
    </xdr:to>
    <xdr:sp macro="" textlink="">
      <xdr:nvSpPr>
        <xdr:cNvPr id="20008" name="Text Box 1576"/>
        <xdr:cNvSpPr txBox="1">
          <a:spLocks noChangeArrowheads="1"/>
        </xdr:cNvSpPr>
      </xdr:nvSpPr>
      <xdr:spPr bwMode="auto">
        <a:xfrm>
          <a:off x="353949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09" name="Text Box 1577"/>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10" name="Text Box 157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39</xdr:col>
      <xdr:colOff>800100</xdr:colOff>
      <xdr:row>8</xdr:row>
      <xdr:rowOff>0</xdr:rowOff>
    </xdr:from>
    <xdr:to>
      <xdr:col>40</xdr:col>
      <xdr:colOff>0</xdr:colOff>
      <xdr:row>8</xdr:row>
      <xdr:rowOff>0</xdr:rowOff>
    </xdr:to>
    <xdr:sp macro="" textlink="">
      <xdr:nvSpPr>
        <xdr:cNvPr id="20011" name="Text Box 1579"/>
        <xdr:cNvSpPr txBox="1">
          <a:spLocks noChangeArrowheads="1"/>
        </xdr:cNvSpPr>
      </xdr:nvSpPr>
      <xdr:spPr bwMode="auto">
        <a:xfrm>
          <a:off x="392811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12" name="Text Box 1580"/>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13" name="Text Box 158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14" name="Text Box 158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15" name="Text Box 158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16" name="Text Box 158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17" name="Text Box 158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18" name="Text Box 158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19" name="Text Box 1587"/>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20" name="Text Box 158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21" name="Text Box 158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22" name="Text Box 1590"/>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23" name="Text Box 159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24" name="Text Box 159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25" name="Text Box 159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26" name="Text Box 159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27" name="Text Box 159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28" name="Text Box 159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29" name="Text Box 1597"/>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30" name="Text Box 159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31" name="Text Box 159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32" name="Text Box 1600"/>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33" name="Text Box 160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34" name="Text Box 160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35" name="Text Box 160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36" name="Text Box 160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37" name="Text Box 160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41</xdr:col>
      <xdr:colOff>800100</xdr:colOff>
      <xdr:row>8</xdr:row>
      <xdr:rowOff>0</xdr:rowOff>
    </xdr:from>
    <xdr:to>
      <xdr:col>42</xdr:col>
      <xdr:colOff>0</xdr:colOff>
      <xdr:row>8</xdr:row>
      <xdr:rowOff>0</xdr:rowOff>
    </xdr:to>
    <xdr:sp macro="" textlink="">
      <xdr:nvSpPr>
        <xdr:cNvPr id="20038" name="Text Box 1606"/>
        <xdr:cNvSpPr txBox="1">
          <a:spLocks noChangeArrowheads="1"/>
        </xdr:cNvSpPr>
      </xdr:nvSpPr>
      <xdr:spPr bwMode="auto">
        <a:xfrm>
          <a:off x="412242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38</xdr:col>
      <xdr:colOff>800100</xdr:colOff>
      <xdr:row>8</xdr:row>
      <xdr:rowOff>0</xdr:rowOff>
    </xdr:from>
    <xdr:to>
      <xdr:col>39</xdr:col>
      <xdr:colOff>0</xdr:colOff>
      <xdr:row>8</xdr:row>
      <xdr:rowOff>0</xdr:rowOff>
    </xdr:to>
    <xdr:sp macro="" textlink="">
      <xdr:nvSpPr>
        <xdr:cNvPr id="20039" name="Text Box 1607"/>
        <xdr:cNvSpPr txBox="1">
          <a:spLocks noChangeArrowheads="1"/>
        </xdr:cNvSpPr>
      </xdr:nvSpPr>
      <xdr:spPr bwMode="auto">
        <a:xfrm>
          <a:off x="383095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40" name="Text Box 160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41" name="Text Box 160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39</xdr:col>
      <xdr:colOff>800100</xdr:colOff>
      <xdr:row>8</xdr:row>
      <xdr:rowOff>0</xdr:rowOff>
    </xdr:from>
    <xdr:to>
      <xdr:col>40</xdr:col>
      <xdr:colOff>0</xdr:colOff>
      <xdr:row>8</xdr:row>
      <xdr:rowOff>0</xdr:rowOff>
    </xdr:to>
    <xdr:sp macro="" textlink="">
      <xdr:nvSpPr>
        <xdr:cNvPr id="20042" name="Text Box 1610"/>
        <xdr:cNvSpPr txBox="1">
          <a:spLocks noChangeArrowheads="1"/>
        </xdr:cNvSpPr>
      </xdr:nvSpPr>
      <xdr:spPr bwMode="auto">
        <a:xfrm>
          <a:off x="392811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43" name="Text Box 161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44" name="Text Box 161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45" name="Text Box 161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46" name="Text Box 161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47" name="Text Box 161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48" name="Text Box 161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49" name="Text Box 1617"/>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50" name="Text Box 161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51" name="Text Box 161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52" name="Text Box 1620"/>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53" name="Text Box 162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54" name="Text Box 162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55" name="Text Box 162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56" name="Text Box 162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57" name="Text Box 162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58" name="Text Box 162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59" name="Text Box 1627"/>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60" name="Text Box 162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61" name="Text Box 162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62" name="Text Box 1630"/>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63" name="Text Box 163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64" name="Text Box 163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65" name="Text Box 163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66" name="Text Box 163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67" name="Text Box 163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68" name="Text Box 163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38</xdr:col>
      <xdr:colOff>800100</xdr:colOff>
      <xdr:row>8</xdr:row>
      <xdr:rowOff>0</xdr:rowOff>
    </xdr:from>
    <xdr:to>
      <xdr:col>39</xdr:col>
      <xdr:colOff>0</xdr:colOff>
      <xdr:row>8</xdr:row>
      <xdr:rowOff>0</xdr:rowOff>
    </xdr:to>
    <xdr:sp macro="" textlink="">
      <xdr:nvSpPr>
        <xdr:cNvPr id="20069" name="Text Box 1637"/>
        <xdr:cNvSpPr txBox="1">
          <a:spLocks noChangeArrowheads="1"/>
        </xdr:cNvSpPr>
      </xdr:nvSpPr>
      <xdr:spPr bwMode="auto">
        <a:xfrm>
          <a:off x="383095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70" name="Text Box 163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71" name="Text Box 163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39</xdr:col>
      <xdr:colOff>800100</xdr:colOff>
      <xdr:row>8</xdr:row>
      <xdr:rowOff>0</xdr:rowOff>
    </xdr:from>
    <xdr:to>
      <xdr:col>40</xdr:col>
      <xdr:colOff>0</xdr:colOff>
      <xdr:row>8</xdr:row>
      <xdr:rowOff>0</xdr:rowOff>
    </xdr:to>
    <xdr:sp macro="" textlink="">
      <xdr:nvSpPr>
        <xdr:cNvPr id="20072" name="Text Box 1640"/>
        <xdr:cNvSpPr txBox="1">
          <a:spLocks noChangeArrowheads="1"/>
        </xdr:cNvSpPr>
      </xdr:nvSpPr>
      <xdr:spPr bwMode="auto">
        <a:xfrm>
          <a:off x="392811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73" name="Text Box 164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74" name="Text Box 164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75" name="Text Box 164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76" name="Text Box 164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77" name="Text Box 164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78" name="Text Box 164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79" name="Text Box 1647"/>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80" name="Text Box 164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81" name="Text Box 164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82" name="Text Box 1650"/>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83" name="Text Box 165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84" name="Text Box 165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85" name="Text Box 165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86" name="Text Box 165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87" name="Text Box 165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88" name="Text Box 165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89" name="Text Box 1657"/>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90" name="Text Box 165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91" name="Text Box 165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92" name="Text Box 1660"/>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93" name="Text Box 166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94" name="Text Box 166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95" name="Text Box 166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96" name="Text Box 166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97" name="Text Box 166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098" name="Text Box 166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41</xdr:col>
      <xdr:colOff>800100</xdr:colOff>
      <xdr:row>8</xdr:row>
      <xdr:rowOff>0</xdr:rowOff>
    </xdr:from>
    <xdr:to>
      <xdr:col>42</xdr:col>
      <xdr:colOff>0</xdr:colOff>
      <xdr:row>8</xdr:row>
      <xdr:rowOff>0</xdr:rowOff>
    </xdr:to>
    <xdr:sp macro="" textlink="">
      <xdr:nvSpPr>
        <xdr:cNvPr id="20099" name="Text Box 1667"/>
        <xdr:cNvSpPr txBox="1">
          <a:spLocks noChangeArrowheads="1"/>
        </xdr:cNvSpPr>
      </xdr:nvSpPr>
      <xdr:spPr bwMode="auto">
        <a:xfrm>
          <a:off x="412242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00" name="Text Box 166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01" name="Text Box 166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39</xdr:col>
      <xdr:colOff>800100</xdr:colOff>
      <xdr:row>8</xdr:row>
      <xdr:rowOff>0</xdr:rowOff>
    </xdr:from>
    <xdr:to>
      <xdr:col>40</xdr:col>
      <xdr:colOff>0</xdr:colOff>
      <xdr:row>8</xdr:row>
      <xdr:rowOff>0</xdr:rowOff>
    </xdr:to>
    <xdr:sp macro="" textlink="">
      <xdr:nvSpPr>
        <xdr:cNvPr id="20102" name="Text Box 1670"/>
        <xdr:cNvSpPr txBox="1">
          <a:spLocks noChangeArrowheads="1"/>
        </xdr:cNvSpPr>
      </xdr:nvSpPr>
      <xdr:spPr bwMode="auto">
        <a:xfrm>
          <a:off x="392811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03" name="Text Box 167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04" name="Text Box 167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05" name="Text Box 167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06" name="Text Box 167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07" name="Text Box 167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08" name="Text Box 167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09" name="Text Box 1677"/>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10" name="Text Box 167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11" name="Text Box 167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12" name="Text Box 1680"/>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13" name="Text Box 168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14" name="Text Box 168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15" name="Text Box 168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16" name="Text Box 168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17" name="Text Box 168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18" name="Text Box 168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19" name="Text Box 1687"/>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20" name="Text Box 168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21" name="Text Box 168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22" name="Text Box 1690"/>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23" name="Text Box 169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24" name="Text Box 169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25" name="Text Box 169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26" name="Text Box 169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27" name="Text Box 169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28" name="Text Box 169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41</xdr:col>
      <xdr:colOff>800100</xdr:colOff>
      <xdr:row>8</xdr:row>
      <xdr:rowOff>0</xdr:rowOff>
    </xdr:from>
    <xdr:to>
      <xdr:col>42</xdr:col>
      <xdr:colOff>0</xdr:colOff>
      <xdr:row>8</xdr:row>
      <xdr:rowOff>0</xdr:rowOff>
    </xdr:to>
    <xdr:sp macro="" textlink="">
      <xdr:nvSpPr>
        <xdr:cNvPr id="20129" name="Text Box 1697"/>
        <xdr:cNvSpPr txBox="1">
          <a:spLocks noChangeArrowheads="1"/>
        </xdr:cNvSpPr>
      </xdr:nvSpPr>
      <xdr:spPr bwMode="auto">
        <a:xfrm>
          <a:off x="412242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30" name="Text Box 169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31" name="Text Box 169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39</xdr:col>
      <xdr:colOff>800100</xdr:colOff>
      <xdr:row>8</xdr:row>
      <xdr:rowOff>0</xdr:rowOff>
    </xdr:from>
    <xdr:to>
      <xdr:col>40</xdr:col>
      <xdr:colOff>0</xdr:colOff>
      <xdr:row>8</xdr:row>
      <xdr:rowOff>0</xdr:rowOff>
    </xdr:to>
    <xdr:sp macro="" textlink="">
      <xdr:nvSpPr>
        <xdr:cNvPr id="20132" name="Text Box 1700"/>
        <xdr:cNvSpPr txBox="1">
          <a:spLocks noChangeArrowheads="1"/>
        </xdr:cNvSpPr>
      </xdr:nvSpPr>
      <xdr:spPr bwMode="auto">
        <a:xfrm>
          <a:off x="392811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33" name="Text Box 170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34" name="Text Box 170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35" name="Text Box 170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36" name="Text Box 170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37" name="Text Box 170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38" name="Text Box 170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39" name="Text Box 1707"/>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40" name="Text Box 170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41" name="Text Box 170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42" name="Text Box 1710"/>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43" name="Text Box 171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44" name="Text Box 171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45" name="Text Box 171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46" name="Text Box 171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47" name="Text Box 171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48" name="Text Box 171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49" name="Text Box 1717"/>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50" name="Text Box 171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51" name="Text Box 171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52" name="Text Box 1720"/>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53" name="Text Box 172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54" name="Text Box 172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55" name="Text Box 172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56" name="Text Box 172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57" name="Text Box 172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58" name="Text Box 172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41</xdr:col>
      <xdr:colOff>800100</xdr:colOff>
      <xdr:row>8</xdr:row>
      <xdr:rowOff>0</xdr:rowOff>
    </xdr:from>
    <xdr:to>
      <xdr:col>42</xdr:col>
      <xdr:colOff>0</xdr:colOff>
      <xdr:row>8</xdr:row>
      <xdr:rowOff>0</xdr:rowOff>
    </xdr:to>
    <xdr:sp macro="" textlink="">
      <xdr:nvSpPr>
        <xdr:cNvPr id="20159" name="Text Box 1727"/>
        <xdr:cNvSpPr txBox="1">
          <a:spLocks noChangeArrowheads="1"/>
        </xdr:cNvSpPr>
      </xdr:nvSpPr>
      <xdr:spPr bwMode="auto">
        <a:xfrm>
          <a:off x="412242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60" name="Text Box 172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61" name="Text Box 172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39</xdr:col>
      <xdr:colOff>800100</xdr:colOff>
      <xdr:row>8</xdr:row>
      <xdr:rowOff>0</xdr:rowOff>
    </xdr:from>
    <xdr:to>
      <xdr:col>40</xdr:col>
      <xdr:colOff>0</xdr:colOff>
      <xdr:row>8</xdr:row>
      <xdr:rowOff>0</xdr:rowOff>
    </xdr:to>
    <xdr:sp macro="" textlink="">
      <xdr:nvSpPr>
        <xdr:cNvPr id="20162" name="Text Box 1730"/>
        <xdr:cNvSpPr txBox="1">
          <a:spLocks noChangeArrowheads="1"/>
        </xdr:cNvSpPr>
      </xdr:nvSpPr>
      <xdr:spPr bwMode="auto">
        <a:xfrm>
          <a:off x="392811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63" name="Text Box 173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64" name="Text Box 173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65" name="Text Box 173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66" name="Text Box 173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67" name="Text Box 173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68" name="Text Box 173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69" name="Text Box 1737"/>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70" name="Text Box 173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71" name="Text Box 173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72" name="Text Box 1740"/>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73" name="Text Box 174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74" name="Text Box 174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75" name="Text Box 174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76" name="Text Box 174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77" name="Text Box 174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78" name="Text Box 174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79" name="Text Box 1747"/>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80" name="Text Box 174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81" name="Text Box 174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82" name="Text Box 1750"/>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83" name="Text Box 175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84" name="Text Box 175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85" name="Text Box 175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86" name="Text Box 175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87" name="Text Box 175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88" name="Text Box 175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41</xdr:col>
      <xdr:colOff>800100</xdr:colOff>
      <xdr:row>8</xdr:row>
      <xdr:rowOff>0</xdr:rowOff>
    </xdr:from>
    <xdr:to>
      <xdr:col>42</xdr:col>
      <xdr:colOff>0</xdr:colOff>
      <xdr:row>8</xdr:row>
      <xdr:rowOff>0</xdr:rowOff>
    </xdr:to>
    <xdr:sp macro="" textlink="">
      <xdr:nvSpPr>
        <xdr:cNvPr id="20189" name="Text Box 1757"/>
        <xdr:cNvSpPr txBox="1">
          <a:spLocks noChangeArrowheads="1"/>
        </xdr:cNvSpPr>
      </xdr:nvSpPr>
      <xdr:spPr bwMode="auto">
        <a:xfrm>
          <a:off x="412242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90" name="Text Box 175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91" name="Text Box 175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39</xdr:col>
      <xdr:colOff>800100</xdr:colOff>
      <xdr:row>8</xdr:row>
      <xdr:rowOff>0</xdr:rowOff>
    </xdr:from>
    <xdr:to>
      <xdr:col>40</xdr:col>
      <xdr:colOff>0</xdr:colOff>
      <xdr:row>8</xdr:row>
      <xdr:rowOff>0</xdr:rowOff>
    </xdr:to>
    <xdr:sp macro="" textlink="">
      <xdr:nvSpPr>
        <xdr:cNvPr id="20192" name="Text Box 1760"/>
        <xdr:cNvSpPr txBox="1">
          <a:spLocks noChangeArrowheads="1"/>
        </xdr:cNvSpPr>
      </xdr:nvSpPr>
      <xdr:spPr bwMode="auto">
        <a:xfrm>
          <a:off x="392811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93" name="Text Box 176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94" name="Text Box 176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95" name="Text Box 176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96" name="Text Box 176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97" name="Text Box 176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98" name="Text Box 176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199" name="Text Box 1767"/>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00" name="Text Box 176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01" name="Text Box 176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02" name="Text Box 1770"/>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03" name="Text Box 177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04" name="Text Box 177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05" name="Text Box 177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06" name="Text Box 177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07" name="Text Box 177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08" name="Text Box 177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09" name="Text Box 1777"/>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10" name="Text Box 177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11" name="Text Box 177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12" name="Text Box 1780"/>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13" name="Text Box 178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14" name="Text Box 178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15" name="Text Box 178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16" name="Text Box 178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17" name="Text Box 178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18" name="Text Box 178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41</xdr:col>
      <xdr:colOff>800100</xdr:colOff>
      <xdr:row>8</xdr:row>
      <xdr:rowOff>0</xdr:rowOff>
    </xdr:from>
    <xdr:to>
      <xdr:col>42</xdr:col>
      <xdr:colOff>0</xdr:colOff>
      <xdr:row>8</xdr:row>
      <xdr:rowOff>0</xdr:rowOff>
    </xdr:to>
    <xdr:sp macro="" textlink="">
      <xdr:nvSpPr>
        <xdr:cNvPr id="20219" name="Text Box 1787"/>
        <xdr:cNvSpPr txBox="1">
          <a:spLocks noChangeArrowheads="1"/>
        </xdr:cNvSpPr>
      </xdr:nvSpPr>
      <xdr:spPr bwMode="auto">
        <a:xfrm>
          <a:off x="412242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20" name="Text Box 178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21" name="Text Box 178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39</xdr:col>
      <xdr:colOff>800100</xdr:colOff>
      <xdr:row>8</xdr:row>
      <xdr:rowOff>0</xdr:rowOff>
    </xdr:from>
    <xdr:to>
      <xdr:col>40</xdr:col>
      <xdr:colOff>0</xdr:colOff>
      <xdr:row>8</xdr:row>
      <xdr:rowOff>0</xdr:rowOff>
    </xdr:to>
    <xdr:sp macro="" textlink="">
      <xdr:nvSpPr>
        <xdr:cNvPr id="20222" name="Text Box 1790"/>
        <xdr:cNvSpPr txBox="1">
          <a:spLocks noChangeArrowheads="1"/>
        </xdr:cNvSpPr>
      </xdr:nvSpPr>
      <xdr:spPr bwMode="auto">
        <a:xfrm>
          <a:off x="392811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23" name="Text Box 179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24" name="Text Box 179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25" name="Text Box 179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26" name="Text Box 179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27" name="Text Box 179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28" name="Text Box 179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29" name="Text Box 1797"/>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30" name="Text Box 179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31" name="Text Box 179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32" name="Text Box 1800"/>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33" name="Text Box 180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34" name="Text Box 180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35" name="Text Box 180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36" name="Text Box 180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37" name="Text Box 180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38" name="Text Box 180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39" name="Text Box 1807"/>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40" name="Text Box 180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41" name="Text Box 180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42" name="Text Box 1810"/>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43" name="Text Box 181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44" name="Text Box 181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45" name="Text Box 181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46" name="Text Box 181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47" name="Text Box 181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48" name="Text Box 181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41</xdr:col>
      <xdr:colOff>800100</xdr:colOff>
      <xdr:row>8</xdr:row>
      <xdr:rowOff>0</xdr:rowOff>
    </xdr:from>
    <xdr:to>
      <xdr:col>42</xdr:col>
      <xdr:colOff>0</xdr:colOff>
      <xdr:row>8</xdr:row>
      <xdr:rowOff>0</xdr:rowOff>
    </xdr:to>
    <xdr:sp macro="" textlink="">
      <xdr:nvSpPr>
        <xdr:cNvPr id="20249" name="Text Box 1817"/>
        <xdr:cNvSpPr txBox="1">
          <a:spLocks noChangeArrowheads="1"/>
        </xdr:cNvSpPr>
      </xdr:nvSpPr>
      <xdr:spPr bwMode="auto">
        <a:xfrm>
          <a:off x="412242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50" name="Text Box 181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51" name="Text Box 181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39</xdr:col>
      <xdr:colOff>800100</xdr:colOff>
      <xdr:row>8</xdr:row>
      <xdr:rowOff>0</xdr:rowOff>
    </xdr:from>
    <xdr:to>
      <xdr:col>40</xdr:col>
      <xdr:colOff>0</xdr:colOff>
      <xdr:row>8</xdr:row>
      <xdr:rowOff>0</xdr:rowOff>
    </xdr:to>
    <xdr:sp macro="" textlink="">
      <xdr:nvSpPr>
        <xdr:cNvPr id="20252" name="Text Box 1820"/>
        <xdr:cNvSpPr txBox="1">
          <a:spLocks noChangeArrowheads="1"/>
        </xdr:cNvSpPr>
      </xdr:nvSpPr>
      <xdr:spPr bwMode="auto">
        <a:xfrm>
          <a:off x="392811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53" name="Text Box 182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54" name="Text Box 182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55" name="Text Box 182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56" name="Text Box 182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57" name="Text Box 182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58" name="Text Box 182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59" name="Text Box 1827"/>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60" name="Text Box 182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61" name="Text Box 182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62" name="Text Box 1830"/>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63" name="Text Box 183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64" name="Text Box 183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65" name="Text Box 183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66" name="Text Box 183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67" name="Text Box 183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68" name="Text Box 183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69" name="Text Box 1837"/>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70" name="Text Box 183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71" name="Text Box 183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72" name="Text Box 1840"/>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73" name="Text Box 184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74" name="Text Box 184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75" name="Text Box 184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76" name="Text Box 184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77" name="Text Box 184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78" name="Text Box 184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79" name="Text Box 1847"/>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80" name="Text Box 184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39</xdr:col>
      <xdr:colOff>800100</xdr:colOff>
      <xdr:row>8</xdr:row>
      <xdr:rowOff>0</xdr:rowOff>
    </xdr:from>
    <xdr:to>
      <xdr:col>40</xdr:col>
      <xdr:colOff>0</xdr:colOff>
      <xdr:row>8</xdr:row>
      <xdr:rowOff>0</xdr:rowOff>
    </xdr:to>
    <xdr:sp macro="" textlink="">
      <xdr:nvSpPr>
        <xdr:cNvPr id="20281" name="Text Box 1849"/>
        <xdr:cNvSpPr txBox="1">
          <a:spLocks noChangeArrowheads="1"/>
        </xdr:cNvSpPr>
      </xdr:nvSpPr>
      <xdr:spPr bwMode="auto">
        <a:xfrm>
          <a:off x="392811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82" name="Text Box 1850"/>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83" name="Text Box 185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84" name="Text Box 185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85" name="Text Box 185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86" name="Text Box 185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87" name="Text Box 185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88" name="Text Box 185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89" name="Text Box 1857"/>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90" name="Text Box 185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91" name="Text Box 185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92" name="Text Box 1860"/>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93" name="Text Box 186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94" name="Text Box 186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95" name="Text Box 186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96" name="Text Box 186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97" name="Text Box 186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98" name="Text Box 186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299" name="Text Box 1867"/>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00" name="Text Box 186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01" name="Text Box 186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02" name="Text Box 1870"/>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03" name="Text Box 187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04" name="Text Box 187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05" name="Text Box 187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06" name="Text Box 187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07" name="Text Box 187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08" name="Text Box 187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09" name="Text Box 1877"/>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39</xdr:col>
      <xdr:colOff>800100</xdr:colOff>
      <xdr:row>8</xdr:row>
      <xdr:rowOff>0</xdr:rowOff>
    </xdr:from>
    <xdr:to>
      <xdr:col>40</xdr:col>
      <xdr:colOff>0</xdr:colOff>
      <xdr:row>8</xdr:row>
      <xdr:rowOff>0</xdr:rowOff>
    </xdr:to>
    <xdr:sp macro="" textlink="">
      <xdr:nvSpPr>
        <xdr:cNvPr id="20310" name="Text Box 1878"/>
        <xdr:cNvSpPr txBox="1">
          <a:spLocks noChangeArrowheads="1"/>
        </xdr:cNvSpPr>
      </xdr:nvSpPr>
      <xdr:spPr bwMode="auto">
        <a:xfrm>
          <a:off x="392811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11" name="Text Box 187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12" name="Text Box 1880"/>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13" name="Text Box 188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14" name="Text Box 188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15" name="Text Box 188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16" name="Text Box 188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17" name="Text Box 188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18" name="Text Box 188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19" name="Text Box 1887"/>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20" name="Text Box 188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21" name="Text Box 188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22" name="Text Box 1890"/>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23" name="Text Box 189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24" name="Text Box 189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25" name="Text Box 189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26" name="Text Box 189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27" name="Text Box 189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28" name="Text Box 189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29" name="Text Box 1897"/>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30" name="Text Box 189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31" name="Text Box 189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32" name="Text Box 1900"/>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33" name="Text Box 190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34" name="Text Box 190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35" name="Text Box 190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36" name="Text Box 190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42</xdr:col>
      <xdr:colOff>800100</xdr:colOff>
      <xdr:row>8</xdr:row>
      <xdr:rowOff>0</xdr:rowOff>
    </xdr:from>
    <xdr:to>
      <xdr:col>43</xdr:col>
      <xdr:colOff>0</xdr:colOff>
      <xdr:row>8</xdr:row>
      <xdr:rowOff>0</xdr:rowOff>
    </xdr:to>
    <xdr:sp macro="" textlink="">
      <xdr:nvSpPr>
        <xdr:cNvPr id="20337" name="Text Box 1905"/>
        <xdr:cNvSpPr txBox="1">
          <a:spLocks noChangeArrowheads="1"/>
        </xdr:cNvSpPr>
      </xdr:nvSpPr>
      <xdr:spPr bwMode="auto">
        <a:xfrm>
          <a:off x="421957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38" name="Text Box 190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39" name="Text Box 1907"/>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39</xdr:col>
      <xdr:colOff>800100</xdr:colOff>
      <xdr:row>8</xdr:row>
      <xdr:rowOff>0</xdr:rowOff>
    </xdr:from>
    <xdr:to>
      <xdr:col>40</xdr:col>
      <xdr:colOff>0</xdr:colOff>
      <xdr:row>8</xdr:row>
      <xdr:rowOff>0</xdr:rowOff>
    </xdr:to>
    <xdr:sp macro="" textlink="">
      <xdr:nvSpPr>
        <xdr:cNvPr id="20340" name="Text Box 1908"/>
        <xdr:cNvSpPr txBox="1">
          <a:spLocks noChangeArrowheads="1"/>
        </xdr:cNvSpPr>
      </xdr:nvSpPr>
      <xdr:spPr bwMode="auto">
        <a:xfrm>
          <a:off x="392811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41" name="Text Box 190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42" name="Text Box 1910"/>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43" name="Text Box 191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44" name="Text Box 191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45" name="Text Box 191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46" name="Text Box 191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47" name="Text Box 191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48" name="Text Box 191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49" name="Text Box 1917"/>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50" name="Text Box 191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51" name="Text Box 191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52" name="Text Box 1920"/>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53" name="Text Box 192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54" name="Text Box 192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55" name="Text Box 192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56" name="Text Box 192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57" name="Text Box 192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58" name="Text Box 192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59" name="Text Box 1927"/>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60" name="Text Box 192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61" name="Text Box 192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62" name="Text Box 1930"/>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63" name="Text Box 193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64" name="Text Box 193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65" name="Text Box 193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66" name="Text Box 193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42</xdr:col>
      <xdr:colOff>800100</xdr:colOff>
      <xdr:row>8</xdr:row>
      <xdr:rowOff>0</xdr:rowOff>
    </xdr:from>
    <xdr:to>
      <xdr:col>43</xdr:col>
      <xdr:colOff>0</xdr:colOff>
      <xdr:row>8</xdr:row>
      <xdr:rowOff>0</xdr:rowOff>
    </xdr:to>
    <xdr:sp macro="" textlink="">
      <xdr:nvSpPr>
        <xdr:cNvPr id="20367" name="Text Box 1935"/>
        <xdr:cNvSpPr txBox="1">
          <a:spLocks noChangeArrowheads="1"/>
        </xdr:cNvSpPr>
      </xdr:nvSpPr>
      <xdr:spPr bwMode="auto">
        <a:xfrm>
          <a:off x="421957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42</xdr:col>
      <xdr:colOff>800100</xdr:colOff>
      <xdr:row>8</xdr:row>
      <xdr:rowOff>0</xdr:rowOff>
    </xdr:from>
    <xdr:to>
      <xdr:col>43</xdr:col>
      <xdr:colOff>0</xdr:colOff>
      <xdr:row>8</xdr:row>
      <xdr:rowOff>0</xdr:rowOff>
    </xdr:to>
    <xdr:sp macro="" textlink="">
      <xdr:nvSpPr>
        <xdr:cNvPr id="20368" name="Text Box 1936"/>
        <xdr:cNvSpPr txBox="1">
          <a:spLocks noChangeArrowheads="1"/>
        </xdr:cNvSpPr>
      </xdr:nvSpPr>
      <xdr:spPr bwMode="auto">
        <a:xfrm>
          <a:off x="421957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69" name="Text Box 1937"/>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70" name="Text Box 193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39</xdr:col>
      <xdr:colOff>800100</xdr:colOff>
      <xdr:row>8</xdr:row>
      <xdr:rowOff>0</xdr:rowOff>
    </xdr:from>
    <xdr:to>
      <xdr:col>40</xdr:col>
      <xdr:colOff>0</xdr:colOff>
      <xdr:row>8</xdr:row>
      <xdr:rowOff>0</xdr:rowOff>
    </xdr:to>
    <xdr:sp macro="" textlink="">
      <xdr:nvSpPr>
        <xdr:cNvPr id="20371" name="Text Box 1939"/>
        <xdr:cNvSpPr txBox="1">
          <a:spLocks noChangeArrowheads="1"/>
        </xdr:cNvSpPr>
      </xdr:nvSpPr>
      <xdr:spPr bwMode="auto">
        <a:xfrm>
          <a:off x="392811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72" name="Text Box 1940"/>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73" name="Text Box 194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74" name="Text Box 194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75" name="Text Box 194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76" name="Text Box 194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77" name="Text Box 194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78" name="Text Box 194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79" name="Text Box 1947"/>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80" name="Text Box 194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81" name="Text Box 194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82" name="Text Box 1950"/>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83" name="Text Box 195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84" name="Text Box 195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85" name="Text Box 195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86" name="Text Box 195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87" name="Text Box 195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88" name="Text Box 195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89" name="Text Box 1957"/>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90" name="Text Box 195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91" name="Text Box 195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92" name="Text Box 1960"/>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93" name="Text Box 196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94" name="Text Box 196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95" name="Text Box 196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96" name="Text Box 196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97" name="Text Box 196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98" name="Text Box 196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399" name="Text Box 1967"/>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39</xdr:col>
      <xdr:colOff>800100</xdr:colOff>
      <xdr:row>8</xdr:row>
      <xdr:rowOff>0</xdr:rowOff>
    </xdr:from>
    <xdr:to>
      <xdr:col>40</xdr:col>
      <xdr:colOff>0</xdr:colOff>
      <xdr:row>8</xdr:row>
      <xdr:rowOff>0</xdr:rowOff>
    </xdr:to>
    <xdr:sp macro="" textlink="">
      <xdr:nvSpPr>
        <xdr:cNvPr id="20400" name="Text Box 1968"/>
        <xdr:cNvSpPr txBox="1">
          <a:spLocks noChangeArrowheads="1"/>
        </xdr:cNvSpPr>
      </xdr:nvSpPr>
      <xdr:spPr bwMode="auto">
        <a:xfrm>
          <a:off x="392811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401" name="Text Box 196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402" name="Text Box 1970"/>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403" name="Text Box 197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404" name="Text Box 197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405" name="Text Box 197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406" name="Text Box 197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407" name="Text Box 197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408" name="Text Box 197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409" name="Text Box 1977"/>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410" name="Text Box 197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411" name="Text Box 197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412" name="Text Box 1980"/>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413" name="Text Box 198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414" name="Text Box 198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415" name="Text Box 198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416" name="Text Box 198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417" name="Text Box 1985"/>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418" name="Text Box 1986"/>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419" name="Text Box 1987"/>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420" name="Text Box 1988"/>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421" name="Text Box 1989"/>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422" name="Text Box 1990"/>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423" name="Text Box 1991"/>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424" name="Text Box 1992"/>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425" name="Text Box 1993"/>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40</xdr:col>
      <xdr:colOff>0</xdr:colOff>
      <xdr:row>8</xdr:row>
      <xdr:rowOff>0</xdr:rowOff>
    </xdr:from>
    <xdr:to>
      <xdr:col>40</xdr:col>
      <xdr:colOff>0</xdr:colOff>
      <xdr:row>8</xdr:row>
      <xdr:rowOff>0</xdr:rowOff>
    </xdr:to>
    <xdr:sp macro="" textlink="">
      <xdr:nvSpPr>
        <xdr:cNvPr id="20426" name="Text Box 1994"/>
        <xdr:cNvSpPr txBox="1">
          <a:spLocks noChangeArrowheads="1"/>
        </xdr:cNvSpPr>
      </xdr:nvSpPr>
      <xdr:spPr bwMode="auto">
        <a:xfrm>
          <a:off x="39452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42</xdr:col>
      <xdr:colOff>800100</xdr:colOff>
      <xdr:row>8</xdr:row>
      <xdr:rowOff>0</xdr:rowOff>
    </xdr:from>
    <xdr:to>
      <xdr:col>43</xdr:col>
      <xdr:colOff>0</xdr:colOff>
      <xdr:row>8</xdr:row>
      <xdr:rowOff>0</xdr:rowOff>
    </xdr:to>
    <xdr:sp macro="" textlink="">
      <xdr:nvSpPr>
        <xdr:cNvPr id="20427" name="Text Box 1995"/>
        <xdr:cNvSpPr txBox="1">
          <a:spLocks noChangeArrowheads="1"/>
        </xdr:cNvSpPr>
      </xdr:nvSpPr>
      <xdr:spPr bwMode="auto">
        <a:xfrm>
          <a:off x="421957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28" name="Text Box 1996"/>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29" name="Text Box 199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46</xdr:col>
      <xdr:colOff>800100</xdr:colOff>
      <xdr:row>8</xdr:row>
      <xdr:rowOff>0</xdr:rowOff>
    </xdr:from>
    <xdr:to>
      <xdr:col>47</xdr:col>
      <xdr:colOff>0</xdr:colOff>
      <xdr:row>8</xdr:row>
      <xdr:rowOff>0</xdr:rowOff>
    </xdr:to>
    <xdr:sp macro="" textlink="">
      <xdr:nvSpPr>
        <xdr:cNvPr id="20430" name="Text Box 1998"/>
        <xdr:cNvSpPr txBox="1">
          <a:spLocks noChangeArrowheads="1"/>
        </xdr:cNvSpPr>
      </xdr:nvSpPr>
      <xdr:spPr bwMode="auto">
        <a:xfrm>
          <a:off x="460819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31" name="Text Box 1999"/>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32" name="Text Box 200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33" name="Text Box 200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34" name="Text Box 200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35" name="Text Box 200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36" name="Text Box 200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37" name="Text Box 200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38" name="Text Box 2006"/>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39" name="Text Box 200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40" name="Text Box 200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41" name="Text Box 2009"/>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42" name="Text Box 201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43" name="Text Box 201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44" name="Text Box 201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45" name="Text Box 201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46" name="Text Box 201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47" name="Text Box 201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48" name="Text Box 2016"/>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49" name="Text Box 201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50" name="Text Box 201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51" name="Text Box 2019"/>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52" name="Text Box 202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53" name="Text Box 202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54" name="Text Box 202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55" name="Text Box 202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56" name="Text Box 202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48</xdr:col>
      <xdr:colOff>800100</xdr:colOff>
      <xdr:row>8</xdr:row>
      <xdr:rowOff>0</xdr:rowOff>
    </xdr:from>
    <xdr:to>
      <xdr:col>49</xdr:col>
      <xdr:colOff>0</xdr:colOff>
      <xdr:row>8</xdr:row>
      <xdr:rowOff>0</xdr:rowOff>
    </xdr:to>
    <xdr:sp macro="" textlink="">
      <xdr:nvSpPr>
        <xdr:cNvPr id="20457" name="Text Box 2025"/>
        <xdr:cNvSpPr txBox="1">
          <a:spLocks noChangeArrowheads="1"/>
        </xdr:cNvSpPr>
      </xdr:nvSpPr>
      <xdr:spPr bwMode="auto">
        <a:xfrm>
          <a:off x="480250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45</xdr:col>
      <xdr:colOff>800100</xdr:colOff>
      <xdr:row>8</xdr:row>
      <xdr:rowOff>0</xdr:rowOff>
    </xdr:from>
    <xdr:to>
      <xdr:col>46</xdr:col>
      <xdr:colOff>0</xdr:colOff>
      <xdr:row>8</xdr:row>
      <xdr:rowOff>0</xdr:rowOff>
    </xdr:to>
    <xdr:sp macro="" textlink="">
      <xdr:nvSpPr>
        <xdr:cNvPr id="20458" name="Text Box 2026"/>
        <xdr:cNvSpPr txBox="1">
          <a:spLocks noChangeArrowheads="1"/>
        </xdr:cNvSpPr>
      </xdr:nvSpPr>
      <xdr:spPr bwMode="auto">
        <a:xfrm>
          <a:off x="451104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59" name="Text Box 202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60" name="Text Box 202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46</xdr:col>
      <xdr:colOff>800100</xdr:colOff>
      <xdr:row>8</xdr:row>
      <xdr:rowOff>0</xdr:rowOff>
    </xdr:from>
    <xdr:to>
      <xdr:col>47</xdr:col>
      <xdr:colOff>0</xdr:colOff>
      <xdr:row>8</xdr:row>
      <xdr:rowOff>0</xdr:rowOff>
    </xdr:to>
    <xdr:sp macro="" textlink="">
      <xdr:nvSpPr>
        <xdr:cNvPr id="20461" name="Text Box 2029"/>
        <xdr:cNvSpPr txBox="1">
          <a:spLocks noChangeArrowheads="1"/>
        </xdr:cNvSpPr>
      </xdr:nvSpPr>
      <xdr:spPr bwMode="auto">
        <a:xfrm>
          <a:off x="460819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62" name="Text Box 203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63" name="Text Box 203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64" name="Text Box 203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65" name="Text Box 203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66" name="Text Box 203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67" name="Text Box 203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68" name="Text Box 2036"/>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69" name="Text Box 203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70" name="Text Box 203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71" name="Text Box 2039"/>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72" name="Text Box 204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73" name="Text Box 204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74" name="Text Box 204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75" name="Text Box 204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76" name="Text Box 204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77" name="Text Box 204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78" name="Text Box 2046"/>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79" name="Text Box 204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80" name="Text Box 204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81" name="Text Box 2049"/>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82" name="Text Box 205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83" name="Text Box 205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84" name="Text Box 205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85" name="Text Box 205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86" name="Text Box 205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87" name="Text Box 205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45</xdr:col>
      <xdr:colOff>800100</xdr:colOff>
      <xdr:row>8</xdr:row>
      <xdr:rowOff>0</xdr:rowOff>
    </xdr:from>
    <xdr:to>
      <xdr:col>46</xdr:col>
      <xdr:colOff>0</xdr:colOff>
      <xdr:row>8</xdr:row>
      <xdr:rowOff>0</xdr:rowOff>
    </xdr:to>
    <xdr:sp macro="" textlink="">
      <xdr:nvSpPr>
        <xdr:cNvPr id="20488" name="Text Box 2056"/>
        <xdr:cNvSpPr txBox="1">
          <a:spLocks noChangeArrowheads="1"/>
        </xdr:cNvSpPr>
      </xdr:nvSpPr>
      <xdr:spPr bwMode="auto">
        <a:xfrm>
          <a:off x="451104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89" name="Text Box 205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90" name="Text Box 205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46</xdr:col>
      <xdr:colOff>800100</xdr:colOff>
      <xdr:row>8</xdr:row>
      <xdr:rowOff>0</xdr:rowOff>
    </xdr:from>
    <xdr:to>
      <xdr:col>47</xdr:col>
      <xdr:colOff>0</xdr:colOff>
      <xdr:row>8</xdr:row>
      <xdr:rowOff>0</xdr:rowOff>
    </xdr:to>
    <xdr:sp macro="" textlink="">
      <xdr:nvSpPr>
        <xdr:cNvPr id="20491" name="Text Box 2059"/>
        <xdr:cNvSpPr txBox="1">
          <a:spLocks noChangeArrowheads="1"/>
        </xdr:cNvSpPr>
      </xdr:nvSpPr>
      <xdr:spPr bwMode="auto">
        <a:xfrm>
          <a:off x="460819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92" name="Text Box 206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93" name="Text Box 206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94" name="Text Box 206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95" name="Text Box 206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96" name="Text Box 206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97" name="Text Box 206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98" name="Text Box 2066"/>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499" name="Text Box 206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00" name="Text Box 206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01" name="Text Box 2069"/>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02" name="Text Box 207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03" name="Text Box 207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04" name="Text Box 207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05" name="Text Box 207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06" name="Text Box 207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07" name="Text Box 207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08" name="Text Box 2076"/>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09" name="Text Box 207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10" name="Text Box 207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11" name="Text Box 2079"/>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12" name="Text Box 208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13" name="Text Box 208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14" name="Text Box 208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15" name="Text Box 208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16" name="Text Box 208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17" name="Text Box 208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48</xdr:col>
      <xdr:colOff>800100</xdr:colOff>
      <xdr:row>8</xdr:row>
      <xdr:rowOff>0</xdr:rowOff>
    </xdr:from>
    <xdr:to>
      <xdr:col>49</xdr:col>
      <xdr:colOff>0</xdr:colOff>
      <xdr:row>8</xdr:row>
      <xdr:rowOff>0</xdr:rowOff>
    </xdr:to>
    <xdr:sp macro="" textlink="">
      <xdr:nvSpPr>
        <xdr:cNvPr id="20518" name="Text Box 2086"/>
        <xdr:cNvSpPr txBox="1">
          <a:spLocks noChangeArrowheads="1"/>
        </xdr:cNvSpPr>
      </xdr:nvSpPr>
      <xdr:spPr bwMode="auto">
        <a:xfrm>
          <a:off x="480250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19" name="Text Box 208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20" name="Text Box 208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46</xdr:col>
      <xdr:colOff>800100</xdr:colOff>
      <xdr:row>8</xdr:row>
      <xdr:rowOff>0</xdr:rowOff>
    </xdr:from>
    <xdr:to>
      <xdr:col>47</xdr:col>
      <xdr:colOff>0</xdr:colOff>
      <xdr:row>8</xdr:row>
      <xdr:rowOff>0</xdr:rowOff>
    </xdr:to>
    <xdr:sp macro="" textlink="">
      <xdr:nvSpPr>
        <xdr:cNvPr id="20521" name="Text Box 2089"/>
        <xdr:cNvSpPr txBox="1">
          <a:spLocks noChangeArrowheads="1"/>
        </xdr:cNvSpPr>
      </xdr:nvSpPr>
      <xdr:spPr bwMode="auto">
        <a:xfrm>
          <a:off x="460819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22" name="Text Box 209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23" name="Text Box 209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24" name="Text Box 209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25" name="Text Box 209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26" name="Text Box 209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27" name="Text Box 209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28" name="Text Box 2096"/>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29" name="Text Box 209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30" name="Text Box 209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31" name="Text Box 2099"/>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32" name="Text Box 210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33" name="Text Box 210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34" name="Text Box 210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35" name="Text Box 210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36" name="Text Box 210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37" name="Text Box 210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38" name="Text Box 2106"/>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39" name="Text Box 210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40" name="Text Box 210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41" name="Text Box 2109"/>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42" name="Text Box 211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43" name="Text Box 211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44" name="Text Box 211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45" name="Text Box 211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46" name="Text Box 211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47" name="Text Box 211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48</xdr:col>
      <xdr:colOff>800100</xdr:colOff>
      <xdr:row>8</xdr:row>
      <xdr:rowOff>0</xdr:rowOff>
    </xdr:from>
    <xdr:to>
      <xdr:col>49</xdr:col>
      <xdr:colOff>0</xdr:colOff>
      <xdr:row>8</xdr:row>
      <xdr:rowOff>0</xdr:rowOff>
    </xdr:to>
    <xdr:sp macro="" textlink="">
      <xdr:nvSpPr>
        <xdr:cNvPr id="20548" name="Text Box 2116"/>
        <xdr:cNvSpPr txBox="1">
          <a:spLocks noChangeArrowheads="1"/>
        </xdr:cNvSpPr>
      </xdr:nvSpPr>
      <xdr:spPr bwMode="auto">
        <a:xfrm>
          <a:off x="480250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49" name="Text Box 211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50" name="Text Box 211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46</xdr:col>
      <xdr:colOff>800100</xdr:colOff>
      <xdr:row>8</xdr:row>
      <xdr:rowOff>0</xdr:rowOff>
    </xdr:from>
    <xdr:to>
      <xdr:col>47</xdr:col>
      <xdr:colOff>0</xdr:colOff>
      <xdr:row>8</xdr:row>
      <xdr:rowOff>0</xdr:rowOff>
    </xdr:to>
    <xdr:sp macro="" textlink="">
      <xdr:nvSpPr>
        <xdr:cNvPr id="20551" name="Text Box 2119"/>
        <xdr:cNvSpPr txBox="1">
          <a:spLocks noChangeArrowheads="1"/>
        </xdr:cNvSpPr>
      </xdr:nvSpPr>
      <xdr:spPr bwMode="auto">
        <a:xfrm>
          <a:off x="460819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52" name="Text Box 212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53" name="Text Box 212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54" name="Text Box 212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55" name="Text Box 212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56" name="Text Box 212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57" name="Text Box 212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58" name="Text Box 2126"/>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59" name="Text Box 212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60" name="Text Box 212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61" name="Text Box 2129"/>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62" name="Text Box 213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63" name="Text Box 213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64" name="Text Box 213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65" name="Text Box 213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66" name="Text Box 213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67" name="Text Box 213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68" name="Text Box 2136"/>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69" name="Text Box 213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70" name="Text Box 213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71" name="Text Box 2139"/>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72" name="Text Box 214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73" name="Text Box 214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74" name="Text Box 214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75" name="Text Box 214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76" name="Text Box 214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77" name="Text Box 214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48</xdr:col>
      <xdr:colOff>800100</xdr:colOff>
      <xdr:row>8</xdr:row>
      <xdr:rowOff>0</xdr:rowOff>
    </xdr:from>
    <xdr:to>
      <xdr:col>49</xdr:col>
      <xdr:colOff>0</xdr:colOff>
      <xdr:row>8</xdr:row>
      <xdr:rowOff>0</xdr:rowOff>
    </xdr:to>
    <xdr:sp macro="" textlink="">
      <xdr:nvSpPr>
        <xdr:cNvPr id="20578" name="Text Box 2146"/>
        <xdr:cNvSpPr txBox="1">
          <a:spLocks noChangeArrowheads="1"/>
        </xdr:cNvSpPr>
      </xdr:nvSpPr>
      <xdr:spPr bwMode="auto">
        <a:xfrm>
          <a:off x="480250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79" name="Text Box 214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80" name="Text Box 214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46</xdr:col>
      <xdr:colOff>800100</xdr:colOff>
      <xdr:row>8</xdr:row>
      <xdr:rowOff>0</xdr:rowOff>
    </xdr:from>
    <xdr:to>
      <xdr:col>47</xdr:col>
      <xdr:colOff>0</xdr:colOff>
      <xdr:row>8</xdr:row>
      <xdr:rowOff>0</xdr:rowOff>
    </xdr:to>
    <xdr:sp macro="" textlink="">
      <xdr:nvSpPr>
        <xdr:cNvPr id="20581" name="Text Box 2149"/>
        <xdr:cNvSpPr txBox="1">
          <a:spLocks noChangeArrowheads="1"/>
        </xdr:cNvSpPr>
      </xdr:nvSpPr>
      <xdr:spPr bwMode="auto">
        <a:xfrm>
          <a:off x="460819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82" name="Text Box 215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83" name="Text Box 215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84" name="Text Box 215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85" name="Text Box 215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86" name="Text Box 215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87" name="Text Box 215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88" name="Text Box 2156"/>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89" name="Text Box 215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90" name="Text Box 215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91" name="Text Box 2159"/>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92" name="Text Box 216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93" name="Text Box 216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94" name="Text Box 216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95" name="Text Box 216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96" name="Text Box 216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97" name="Text Box 216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98" name="Text Box 2166"/>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599" name="Text Box 216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00" name="Text Box 216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01" name="Text Box 2169"/>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02" name="Text Box 217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03" name="Text Box 217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04" name="Text Box 217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05" name="Text Box 217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06" name="Text Box 217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07" name="Text Box 217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48</xdr:col>
      <xdr:colOff>800100</xdr:colOff>
      <xdr:row>8</xdr:row>
      <xdr:rowOff>0</xdr:rowOff>
    </xdr:from>
    <xdr:to>
      <xdr:col>49</xdr:col>
      <xdr:colOff>0</xdr:colOff>
      <xdr:row>8</xdr:row>
      <xdr:rowOff>0</xdr:rowOff>
    </xdr:to>
    <xdr:sp macro="" textlink="">
      <xdr:nvSpPr>
        <xdr:cNvPr id="20608" name="Text Box 2176"/>
        <xdr:cNvSpPr txBox="1">
          <a:spLocks noChangeArrowheads="1"/>
        </xdr:cNvSpPr>
      </xdr:nvSpPr>
      <xdr:spPr bwMode="auto">
        <a:xfrm>
          <a:off x="480250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09" name="Text Box 217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10" name="Text Box 217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46</xdr:col>
      <xdr:colOff>800100</xdr:colOff>
      <xdr:row>8</xdr:row>
      <xdr:rowOff>0</xdr:rowOff>
    </xdr:from>
    <xdr:to>
      <xdr:col>47</xdr:col>
      <xdr:colOff>0</xdr:colOff>
      <xdr:row>8</xdr:row>
      <xdr:rowOff>0</xdr:rowOff>
    </xdr:to>
    <xdr:sp macro="" textlink="">
      <xdr:nvSpPr>
        <xdr:cNvPr id="20611" name="Text Box 2179"/>
        <xdr:cNvSpPr txBox="1">
          <a:spLocks noChangeArrowheads="1"/>
        </xdr:cNvSpPr>
      </xdr:nvSpPr>
      <xdr:spPr bwMode="auto">
        <a:xfrm>
          <a:off x="460819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12" name="Text Box 218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13" name="Text Box 218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14" name="Text Box 218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15" name="Text Box 218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16" name="Text Box 218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17" name="Text Box 218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18" name="Text Box 2186"/>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19" name="Text Box 218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20" name="Text Box 218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21" name="Text Box 2189"/>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22" name="Text Box 219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23" name="Text Box 219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24" name="Text Box 219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25" name="Text Box 219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26" name="Text Box 219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27" name="Text Box 219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28" name="Text Box 2196"/>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29" name="Text Box 219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30" name="Text Box 219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31" name="Text Box 2199"/>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32" name="Text Box 220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33" name="Text Box 220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34" name="Text Box 220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35" name="Text Box 220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36" name="Text Box 220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37" name="Text Box 220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48</xdr:col>
      <xdr:colOff>800100</xdr:colOff>
      <xdr:row>8</xdr:row>
      <xdr:rowOff>0</xdr:rowOff>
    </xdr:from>
    <xdr:to>
      <xdr:col>49</xdr:col>
      <xdr:colOff>0</xdr:colOff>
      <xdr:row>8</xdr:row>
      <xdr:rowOff>0</xdr:rowOff>
    </xdr:to>
    <xdr:sp macro="" textlink="">
      <xdr:nvSpPr>
        <xdr:cNvPr id="20638" name="Text Box 2206"/>
        <xdr:cNvSpPr txBox="1">
          <a:spLocks noChangeArrowheads="1"/>
        </xdr:cNvSpPr>
      </xdr:nvSpPr>
      <xdr:spPr bwMode="auto">
        <a:xfrm>
          <a:off x="480250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39" name="Text Box 220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40" name="Text Box 220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46</xdr:col>
      <xdr:colOff>800100</xdr:colOff>
      <xdr:row>8</xdr:row>
      <xdr:rowOff>0</xdr:rowOff>
    </xdr:from>
    <xdr:to>
      <xdr:col>47</xdr:col>
      <xdr:colOff>0</xdr:colOff>
      <xdr:row>8</xdr:row>
      <xdr:rowOff>0</xdr:rowOff>
    </xdr:to>
    <xdr:sp macro="" textlink="">
      <xdr:nvSpPr>
        <xdr:cNvPr id="20641" name="Text Box 2209"/>
        <xdr:cNvSpPr txBox="1">
          <a:spLocks noChangeArrowheads="1"/>
        </xdr:cNvSpPr>
      </xdr:nvSpPr>
      <xdr:spPr bwMode="auto">
        <a:xfrm>
          <a:off x="460819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42" name="Text Box 221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43" name="Text Box 221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44" name="Text Box 221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45" name="Text Box 221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46" name="Text Box 221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47" name="Text Box 221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48" name="Text Box 2216"/>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49" name="Text Box 221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50" name="Text Box 221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51" name="Text Box 2219"/>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52" name="Text Box 222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53" name="Text Box 222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54" name="Text Box 222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55" name="Text Box 222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56" name="Text Box 222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57" name="Text Box 222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58" name="Text Box 2226"/>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59" name="Text Box 222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60" name="Text Box 222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61" name="Text Box 2229"/>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62" name="Text Box 223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63" name="Text Box 223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64" name="Text Box 223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65" name="Text Box 223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66" name="Text Box 223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67" name="Text Box 223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48</xdr:col>
      <xdr:colOff>800100</xdr:colOff>
      <xdr:row>8</xdr:row>
      <xdr:rowOff>0</xdr:rowOff>
    </xdr:from>
    <xdr:to>
      <xdr:col>49</xdr:col>
      <xdr:colOff>0</xdr:colOff>
      <xdr:row>8</xdr:row>
      <xdr:rowOff>0</xdr:rowOff>
    </xdr:to>
    <xdr:sp macro="" textlink="">
      <xdr:nvSpPr>
        <xdr:cNvPr id="20668" name="Text Box 2236"/>
        <xdr:cNvSpPr txBox="1">
          <a:spLocks noChangeArrowheads="1"/>
        </xdr:cNvSpPr>
      </xdr:nvSpPr>
      <xdr:spPr bwMode="auto">
        <a:xfrm>
          <a:off x="480250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69" name="Text Box 223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70" name="Text Box 223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46</xdr:col>
      <xdr:colOff>800100</xdr:colOff>
      <xdr:row>8</xdr:row>
      <xdr:rowOff>0</xdr:rowOff>
    </xdr:from>
    <xdr:to>
      <xdr:col>47</xdr:col>
      <xdr:colOff>0</xdr:colOff>
      <xdr:row>8</xdr:row>
      <xdr:rowOff>0</xdr:rowOff>
    </xdr:to>
    <xdr:sp macro="" textlink="">
      <xdr:nvSpPr>
        <xdr:cNvPr id="20671" name="Text Box 2239"/>
        <xdr:cNvSpPr txBox="1">
          <a:spLocks noChangeArrowheads="1"/>
        </xdr:cNvSpPr>
      </xdr:nvSpPr>
      <xdr:spPr bwMode="auto">
        <a:xfrm>
          <a:off x="460819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72" name="Text Box 224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73" name="Text Box 224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74" name="Text Box 224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75" name="Text Box 224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76" name="Text Box 224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77" name="Text Box 224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78" name="Text Box 2246"/>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79" name="Text Box 224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80" name="Text Box 224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81" name="Text Box 2249"/>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82" name="Text Box 225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83" name="Text Box 225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84" name="Text Box 225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85" name="Text Box 225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86" name="Text Box 225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87" name="Text Box 225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88" name="Text Box 2256"/>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89" name="Text Box 225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90" name="Text Box 225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91" name="Text Box 2259"/>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92" name="Text Box 226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93" name="Text Box 226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94" name="Text Box 226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95" name="Text Box 226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96" name="Text Box 226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97" name="Text Box 226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98" name="Text Box 2266"/>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699" name="Text Box 226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46</xdr:col>
      <xdr:colOff>800100</xdr:colOff>
      <xdr:row>8</xdr:row>
      <xdr:rowOff>0</xdr:rowOff>
    </xdr:from>
    <xdr:to>
      <xdr:col>47</xdr:col>
      <xdr:colOff>0</xdr:colOff>
      <xdr:row>8</xdr:row>
      <xdr:rowOff>0</xdr:rowOff>
    </xdr:to>
    <xdr:sp macro="" textlink="">
      <xdr:nvSpPr>
        <xdr:cNvPr id="20700" name="Text Box 2268"/>
        <xdr:cNvSpPr txBox="1">
          <a:spLocks noChangeArrowheads="1"/>
        </xdr:cNvSpPr>
      </xdr:nvSpPr>
      <xdr:spPr bwMode="auto">
        <a:xfrm>
          <a:off x="460819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01" name="Text Box 2269"/>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02" name="Text Box 227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03" name="Text Box 227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04" name="Text Box 227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05" name="Text Box 227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06" name="Text Box 227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07" name="Text Box 227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08" name="Text Box 2276"/>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09" name="Text Box 227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10" name="Text Box 227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11" name="Text Box 2279"/>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12" name="Text Box 228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13" name="Text Box 228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14" name="Text Box 228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15" name="Text Box 228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16" name="Text Box 228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17" name="Text Box 228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18" name="Text Box 2286"/>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19" name="Text Box 228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20" name="Text Box 228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21" name="Text Box 2289"/>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22" name="Text Box 229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23" name="Text Box 229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24" name="Text Box 229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25" name="Text Box 229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26" name="Text Box 229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27" name="Text Box 229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28" name="Text Box 2296"/>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46</xdr:col>
      <xdr:colOff>800100</xdr:colOff>
      <xdr:row>8</xdr:row>
      <xdr:rowOff>0</xdr:rowOff>
    </xdr:from>
    <xdr:to>
      <xdr:col>47</xdr:col>
      <xdr:colOff>0</xdr:colOff>
      <xdr:row>8</xdr:row>
      <xdr:rowOff>0</xdr:rowOff>
    </xdr:to>
    <xdr:sp macro="" textlink="">
      <xdr:nvSpPr>
        <xdr:cNvPr id="20729" name="Text Box 2297"/>
        <xdr:cNvSpPr txBox="1">
          <a:spLocks noChangeArrowheads="1"/>
        </xdr:cNvSpPr>
      </xdr:nvSpPr>
      <xdr:spPr bwMode="auto">
        <a:xfrm>
          <a:off x="460819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30" name="Text Box 229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31" name="Text Box 2299"/>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32" name="Text Box 230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33" name="Text Box 230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34" name="Text Box 230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35" name="Text Box 230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36" name="Text Box 230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37" name="Text Box 230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38" name="Text Box 2306"/>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39" name="Text Box 230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40" name="Text Box 230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41" name="Text Box 2309"/>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42" name="Text Box 231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43" name="Text Box 231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44" name="Text Box 231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45" name="Text Box 231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46" name="Text Box 231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47" name="Text Box 231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48" name="Text Box 2316"/>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49" name="Text Box 231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50" name="Text Box 231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51" name="Text Box 2319"/>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52" name="Text Box 232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53" name="Text Box 232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54" name="Text Box 232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55" name="Text Box 232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49</xdr:col>
      <xdr:colOff>800100</xdr:colOff>
      <xdr:row>8</xdr:row>
      <xdr:rowOff>0</xdr:rowOff>
    </xdr:from>
    <xdr:to>
      <xdr:col>50</xdr:col>
      <xdr:colOff>0</xdr:colOff>
      <xdr:row>8</xdr:row>
      <xdr:rowOff>0</xdr:rowOff>
    </xdr:to>
    <xdr:sp macro="" textlink="">
      <xdr:nvSpPr>
        <xdr:cNvPr id="20756" name="Text Box 2324"/>
        <xdr:cNvSpPr txBox="1">
          <a:spLocks noChangeArrowheads="1"/>
        </xdr:cNvSpPr>
      </xdr:nvSpPr>
      <xdr:spPr bwMode="auto">
        <a:xfrm>
          <a:off x="489966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57" name="Text Box 232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58" name="Text Box 2326"/>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46</xdr:col>
      <xdr:colOff>800100</xdr:colOff>
      <xdr:row>8</xdr:row>
      <xdr:rowOff>0</xdr:rowOff>
    </xdr:from>
    <xdr:to>
      <xdr:col>47</xdr:col>
      <xdr:colOff>0</xdr:colOff>
      <xdr:row>8</xdr:row>
      <xdr:rowOff>0</xdr:rowOff>
    </xdr:to>
    <xdr:sp macro="" textlink="">
      <xdr:nvSpPr>
        <xdr:cNvPr id="20759" name="Text Box 2327"/>
        <xdr:cNvSpPr txBox="1">
          <a:spLocks noChangeArrowheads="1"/>
        </xdr:cNvSpPr>
      </xdr:nvSpPr>
      <xdr:spPr bwMode="auto">
        <a:xfrm>
          <a:off x="460819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60" name="Text Box 232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61" name="Text Box 2329"/>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62" name="Text Box 233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63" name="Text Box 233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64" name="Text Box 233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65" name="Text Box 233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66" name="Text Box 233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67" name="Text Box 233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68" name="Text Box 2336"/>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69" name="Text Box 233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70" name="Text Box 233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71" name="Text Box 2339"/>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72" name="Text Box 234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73" name="Text Box 234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74" name="Text Box 234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75" name="Text Box 234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76" name="Text Box 234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77" name="Text Box 234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78" name="Text Box 2346"/>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79" name="Text Box 234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80" name="Text Box 234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81" name="Text Box 2349"/>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82" name="Text Box 235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83" name="Text Box 235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84" name="Text Box 235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85" name="Text Box 235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49</xdr:col>
      <xdr:colOff>800100</xdr:colOff>
      <xdr:row>8</xdr:row>
      <xdr:rowOff>0</xdr:rowOff>
    </xdr:from>
    <xdr:to>
      <xdr:col>50</xdr:col>
      <xdr:colOff>0</xdr:colOff>
      <xdr:row>8</xdr:row>
      <xdr:rowOff>0</xdr:rowOff>
    </xdr:to>
    <xdr:sp macro="" textlink="">
      <xdr:nvSpPr>
        <xdr:cNvPr id="20786" name="Text Box 2354"/>
        <xdr:cNvSpPr txBox="1">
          <a:spLocks noChangeArrowheads="1"/>
        </xdr:cNvSpPr>
      </xdr:nvSpPr>
      <xdr:spPr bwMode="auto">
        <a:xfrm>
          <a:off x="489966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49</xdr:col>
      <xdr:colOff>800100</xdr:colOff>
      <xdr:row>8</xdr:row>
      <xdr:rowOff>0</xdr:rowOff>
    </xdr:from>
    <xdr:to>
      <xdr:col>50</xdr:col>
      <xdr:colOff>0</xdr:colOff>
      <xdr:row>8</xdr:row>
      <xdr:rowOff>0</xdr:rowOff>
    </xdr:to>
    <xdr:sp macro="" textlink="">
      <xdr:nvSpPr>
        <xdr:cNvPr id="20787" name="Text Box 2355"/>
        <xdr:cNvSpPr txBox="1">
          <a:spLocks noChangeArrowheads="1"/>
        </xdr:cNvSpPr>
      </xdr:nvSpPr>
      <xdr:spPr bwMode="auto">
        <a:xfrm>
          <a:off x="489966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88" name="Text Box 2356"/>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89" name="Text Box 235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46</xdr:col>
      <xdr:colOff>800100</xdr:colOff>
      <xdr:row>8</xdr:row>
      <xdr:rowOff>0</xdr:rowOff>
    </xdr:from>
    <xdr:to>
      <xdr:col>47</xdr:col>
      <xdr:colOff>0</xdr:colOff>
      <xdr:row>8</xdr:row>
      <xdr:rowOff>0</xdr:rowOff>
    </xdr:to>
    <xdr:sp macro="" textlink="">
      <xdr:nvSpPr>
        <xdr:cNvPr id="20790" name="Text Box 2358"/>
        <xdr:cNvSpPr txBox="1">
          <a:spLocks noChangeArrowheads="1"/>
        </xdr:cNvSpPr>
      </xdr:nvSpPr>
      <xdr:spPr bwMode="auto">
        <a:xfrm>
          <a:off x="460819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91" name="Text Box 2359"/>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92" name="Text Box 236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93" name="Text Box 236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94" name="Text Box 236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95" name="Text Box 236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96" name="Text Box 236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97" name="Text Box 236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98" name="Text Box 2366"/>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799" name="Text Box 236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00" name="Text Box 236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01" name="Text Box 2369"/>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02" name="Text Box 237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03" name="Text Box 237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04" name="Text Box 237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05" name="Text Box 237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06" name="Text Box 237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07" name="Text Box 237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08" name="Text Box 2376"/>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09" name="Text Box 237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10" name="Text Box 237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11" name="Text Box 2379"/>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12" name="Text Box 238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13" name="Text Box 238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14" name="Text Box 238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15" name="Text Box 238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16" name="Text Box 238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17" name="Text Box 238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18" name="Text Box 2386"/>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46</xdr:col>
      <xdr:colOff>800100</xdr:colOff>
      <xdr:row>8</xdr:row>
      <xdr:rowOff>0</xdr:rowOff>
    </xdr:from>
    <xdr:to>
      <xdr:col>47</xdr:col>
      <xdr:colOff>0</xdr:colOff>
      <xdr:row>8</xdr:row>
      <xdr:rowOff>0</xdr:rowOff>
    </xdr:to>
    <xdr:sp macro="" textlink="">
      <xdr:nvSpPr>
        <xdr:cNvPr id="20819" name="Text Box 2387"/>
        <xdr:cNvSpPr txBox="1">
          <a:spLocks noChangeArrowheads="1"/>
        </xdr:cNvSpPr>
      </xdr:nvSpPr>
      <xdr:spPr bwMode="auto">
        <a:xfrm>
          <a:off x="460819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20" name="Text Box 238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21" name="Text Box 2389"/>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22" name="Text Box 239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23" name="Text Box 239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24" name="Text Box 239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25" name="Text Box 239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26" name="Text Box 239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27" name="Text Box 239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28" name="Text Box 2396"/>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29" name="Text Box 239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30" name="Text Box 239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31" name="Text Box 2399"/>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32" name="Text Box 240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33" name="Text Box 240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34" name="Text Box 240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35" name="Text Box 240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36" name="Text Box 2404"/>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37" name="Text Box 2405"/>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38" name="Text Box 2406"/>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39" name="Text Box 2407"/>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40" name="Text Box 2408"/>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41" name="Text Box 2409"/>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42" name="Text Box 2410"/>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43" name="Text Box 2411"/>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44" name="Text Box 2412"/>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47</xdr:col>
      <xdr:colOff>0</xdr:colOff>
      <xdr:row>8</xdr:row>
      <xdr:rowOff>0</xdr:rowOff>
    </xdr:from>
    <xdr:to>
      <xdr:col>47</xdr:col>
      <xdr:colOff>0</xdr:colOff>
      <xdr:row>8</xdr:row>
      <xdr:rowOff>0</xdr:rowOff>
    </xdr:to>
    <xdr:sp macro="" textlink="">
      <xdr:nvSpPr>
        <xdr:cNvPr id="20845" name="Text Box 2413"/>
        <xdr:cNvSpPr txBox="1">
          <a:spLocks noChangeArrowheads="1"/>
        </xdr:cNvSpPr>
      </xdr:nvSpPr>
      <xdr:spPr bwMode="auto">
        <a:xfrm>
          <a:off x="462534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49</xdr:col>
      <xdr:colOff>800100</xdr:colOff>
      <xdr:row>8</xdr:row>
      <xdr:rowOff>0</xdr:rowOff>
    </xdr:from>
    <xdr:to>
      <xdr:col>50</xdr:col>
      <xdr:colOff>0</xdr:colOff>
      <xdr:row>8</xdr:row>
      <xdr:rowOff>0</xdr:rowOff>
    </xdr:to>
    <xdr:sp macro="" textlink="">
      <xdr:nvSpPr>
        <xdr:cNvPr id="20846" name="Text Box 2414"/>
        <xdr:cNvSpPr txBox="1">
          <a:spLocks noChangeArrowheads="1"/>
        </xdr:cNvSpPr>
      </xdr:nvSpPr>
      <xdr:spPr bwMode="auto">
        <a:xfrm>
          <a:off x="489966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47" name="Text Box 2415"/>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48" name="Text Box 241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53</xdr:col>
      <xdr:colOff>800100</xdr:colOff>
      <xdr:row>8</xdr:row>
      <xdr:rowOff>0</xdr:rowOff>
    </xdr:from>
    <xdr:to>
      <xdr:col>54</xdr:col>
      <xdr:colOff>0</xdr:colOff>
      <xdr:row>8</xdr:row>
      <xdr:rowOff>0</xdr:rowOff>
    </xdr:to>
    <xdr:sp macro="" textlink="">
      <xdr:nvSpPr>
        <xdr:cNvPr id="20849" name="Text Box 2417"/>
        <xdr:cNvSpPr txBox="1">
          <a:spLocks noChangeArrowheads="1"/>
        </xdr:cNvSpPr>
      </xdr:nvSpPr>
      <xdr:spPr bwMode="auto">
        <a:xfrm>
          <a:off x="528828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50" name="Text Box 2418"/>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51" name="Text Box 241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52" name="Text Box 242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53" name="Text Box 242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54" name="Text Box 242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55" name="Text Box 242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56" name="Text Box 242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57" name="Text Box 2425"/>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58" name="Text Box 242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59" name="Text Box 242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60" name="Text Box 2428"/>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61" name="Text Box 242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62" name="Text Box 243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63" name="Text Box 243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64" name="Text Box 243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65" name="Text Box 243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66" name="Text Box 243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67" name="Text Box 2435"/>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68" name="Text Box 243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69" name="Text Box 243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70" name="Text Box 2438"/>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71" name="Text Box 243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72" name="Text Box 244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73" name="Text Box 244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74" name="Text Box 244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75" name="Text Box 244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55</xdr:col>
      <xdr:colOff>800100</xdr:colOff>
      <xdr:row>8</xdr:row>
      <xdr:rowOff>0</xdr:rowOff>
    </xdr:from>
    <xdr:to>
      <xdr:col>56</xdr:col>
      <xdr:colOff>0</xdr:colOff>
      <xdr:row>8</xdr:row>
      <xdr:rowOff>0</xdr:rowOff>
    </xdr:to>
    <xdr:sp macro="" textlink="">
      <xdr:nvSpPr>
        <xdr:cNvPr id="20876" name="Text Box 2444"/>
        <xdr:cNvSpPr txBox="1">
          <a:spLocks noChangeArrowheads="1"/>
        </xdr:cNvSpPr>
      </xdr:nvSpPr>
      <xdr:spPr bwMode="auto">
        <a:xfrm>
          <a:off x="548259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52</xdr:col>
      <xdr:colOff>800100</xdr:colOff>
      <xdr:row>8</xdr:row>
      <xdr:rowOff>0</xdr:rowOff>
    </xdr:from>
    <xdr:to>
      <xdr:col>53</xdr:col>
      <xdr:colOff>0</xdr:colOff>
      <xdr:row>8</xdr:row>
      <xdr:rowOff>0</xdr:rowOff>
    </xdr:to>
    <xdr:sp macro="" textlink="">
      <xdr:nvSpPr>
        <xdr:cNvPr id="20877" name="Text Box 2445"/>
        <xdr:cNvSpPr txBox="1">
          <a:spLocks noChangeArrowheads="1"/>
        </xdr:cNvSpPr>
      </xdr:nvSpPr>
      <xdr:spPr bwMode="auto">
        <a:xfrm>
          <a:off x="519112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78" name="Text Box 244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79" name="Text Box 244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53</xdr:col>
      <xdr:colOff>800100</xdr:colOff>
      <xdr:row>8</xdr:row>
      <xdr:rowOff>0</xdr:rowOff>
    </xdr:from>
    <xdr:to>
      <xdr:col>54</xdr:col>
      <xdr:colOff>0</xdr:colOff>
      <xdr:row>8</xdr:row>
      <xdr:rowOff>0</xdr:rowOff>
    </xdr:to>
    <xdr:sp macro="" textlink="">
      <xdr:nvSpPr>
        <xdr:cNvPr id="20880" name="Text Box 2448"/>
        <xdr:cNvSpPr txBox="1">
          <a:spLocks noChangeArrowheads="1"/>
        </xdr:cNvSpPr>
      </xdr:nvSpPr>
      <xdr:spPr bwMode="auto">
        <a:xfrm>
          <a:off x="528828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81" name="Text Box 244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82" name="Text Box 245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83" name="Text Box 245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84" name="Text Box 245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85" name="Text Box 245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86" name="Text Box 245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87" name="Text Box 2455"/>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88" name="Text Box 245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89" name="Text Box 245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90" name="Text Box 2458"/>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91" name="Text Box 245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92" name="Text Box 246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93" name="Text Box 246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94" name="Text Box 246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95" name="Text Box 246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96" name="Text Box 246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97" name="Text Box 2465"/>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98" name="Text Box 246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899" name="Text Box 246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00" name="Text Box 2468"/>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01" name="Text Box 246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02" name="Text Box 247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03" name="Text Box 247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04" name="Text Box 247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05" name="Text Box 247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06" name="Text Box 247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52</xdr:col>
      <xdr:colOff>800100</xdr:colOff>
      <xdr:row>8</xdr:row>
      <xdr:rowOff>0</xdr:rowOff>
    </xdr:from>
    <xdr:to>
      <xdr:col>53</xdr:col>
      <xdr:colOff>0</xdr:colOff>
      <xdr:row>8</xdr:row>
      <xdr:rowOff>0</xdr:rowOff>
    </xdr:to>
    <xdr:sp macro="" textlink="">
      <xdr:nvSpPr>
        <xdr:cNvPr id="20907" name="Text Box 2475"/>
        <xdr:cNvSpPr txBox="1">
          <a:spLocks noChangeArrowheads="1"/>
        </xdr:cNvSpPr>
      </xdr:nvSpPr>
      <xdr:spPr bwMode="auto">
        <a:xfrm>
          <a:off x="519112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08" name="Text Box 247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09" name="Text Box 247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53</xdr:col>
      <xdr:colOff>800100</xdr:colOff>
      <xdr:row>8</xdr:row>
      <xdr:rowOff>0</xdr:rowOff>
    </xdr:from>
    <xdr:to>
      <xdr:col>54</xdr:col>
      <xdr:colOff>0</xdr:colOff>
      <xdr:row>8</xdr:row>
      <xdr:rowOff>0</xdr:rowOff>
    </xdr:to>
    <xdr:sp macro="" textlink="">
      <xdr:nvSpPr>
        <xdr:cNvPr id="20910" name="Text Box 2478"/>
        <xdr:cNvSpPr txBox="1">
          <a:spLocks noChangeArrowheads="1"/>
        </xdr:cNvSpPr>
      </xdr:nvSpPr>
      <xdr:spPr bwMode="auto">
        <a:xfrm>
          <a:off x="528828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11" name="Text Box 247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12" name="Text Box 248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13" name="Text Box 248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14" name="Text Box 248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15" name="Text Box 248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16" name="Text Box 248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17" name="Text Box 2485"/>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18" name="Text Box 248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19" name="Text Box 248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20" name="Text Box 2488"/>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21" name="Text Box 248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22" name="Text Box 249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23" name="Text Box 249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24" name="Text Box 249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25" name="Text Box 249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26" name="Text Box 249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27" name="Text Box 2495"/>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28" name="Text Box 249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29" name="Text Box 249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30" name="Text Box 2498"/>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31" name="Text Box 249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32" name="Text Box 250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33" name="Text Box 250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34" name="Text Box 250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35" name="Text Box 250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36" name="Text Box 250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55</xdr:col>
      <xdr:colOff>800100</xdr:colOff>
      <xdr:row>8</xdr:row>
      <xdr:rowOff>0</xdr:rowOff>
    </xdr:from>
    <xdr:to>
      <xdr:col>56</xdr:col>
      <xdr:colOff>0</xdr:colOff>
      <xdr:row>8</xdr:row>
      <xdr:rowOff>0</xdr:rowOff>
    </xdr:to>
    <xdr:sp macro="" textlink="">
      <xdr:nvSpPr>
        <xdr:cNvPr id="20937" name="Text Box 2505"/>
        <xdr:cNvSpPr txBox="1">
          <a:spLocks noChangeArrowheads="1"/>
        </xdr:cNvSpPr>
      </xdr:nvSpPr>
      <xdr:spPr bwMode="auto">
        <a:xfrm>
          <a:off x="548259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38" name="Text Box 250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39" name="Text Box 250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53</xdr:col>
      <xdr:colOff>800100</xdr:colOff>
      <xdr:row>8</xdr:row>
      <xdr:rowOff>0</xdr:rowOff>
    </xdr:from>
    <xdr:to>
      <xdr:col>54</xdr:col>
      <xdr:colOff>0</xdr:colOff>
      <xdr:row>8</xdr:row>
      <xdr:rowOff>0</xdr:rowOff>
    </xdr:to>
    <xdr:sp macro="" textlink="">
      <xdr:nvSpPr>
        <xdr:cNvPr id="20940" name="Text Box 2508"/>
        <xdr:cNvSpPr txBox="1">
          <a:spLocks noChangeArrowheads="1"/>
        </xdr:cNvSpPr>
      </xdr:nvSpPr>
      <xdr:spPr bwMode="auto">
        <a:xfrm>
          <a:off x="528828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41" name="Text Box 250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42" name="Text Box 251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43" name="Text Box 251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44" name="Text Box 251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45" name="Text Box 251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46" name="Text Box 251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47" name="Text Box 2515"/>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48" name="Text Box 251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49" name="Text Box 251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50" name="Text Box 2518"/>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51" name="Text Box 251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52" name="Text Box 252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53" name="Text Box 252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54" name="Text Box 252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55" name="Text Box 252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56" name="Text Box 252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57" name="Text Box 2525"/>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58" name="Text Box 252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59" name="Text Box 252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60" name="Text Box 2528"/>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61" name="Text Box 252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62" name="Text Box 253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63" name="Text Box 253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64" name="Text Box 253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65" name="Text Box 253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66" name="Text Box 253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55</xdr:col>
      <xdr:colOff>800100</xdr:colOff>
      <xdr:row>8</xdr:row>
      <xdr:rowOff>0</xdr:rowOff>
    </xdr:from>
    <xdr:to>
      <xdr:col>56</xdr:col>
      <xdr:colOff>0</xdr:colOff>
      <xdr:row>8</xdr:row>
      <xdr:rowOff>0</xdr:rowOff>
    </xdr:to>
    <xdr:sp macro="" textlink="">
      <xdr:nvSpPr>
        <xdr:cNvPr id="20967" name="Text Box 2535"/>
        <xdr:cNvSpPr txBox="1">
          <a:spLocks noChangeArrowheads="1"/>
        </xdr:cNvSpPr>
      </xdr:nvSpPr>
      <xdr:spPr bwMode="auto">
        <a:xfrm>
          <a:off x="548259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68" name="Text Box 253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69" name="Text Box 253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53</xdr:col>
      <xdr:colOff>800100</xdr:colOff>
      <xdr:row>8</xdr:row>
      <xdr:rowOff>0</xdr:rowOff>
    </xdr:from>
    <xdr:to>
      <xdr:col>54</xdr:col>
      <xdr:colOff>0</xdr:colOff>
      <xdr:row>8</xdr:row>
      <xdr:rowOff>0</xdr:rowOff>
    </xdr:to>
    <xdr:sp macro="" textlink="">
      <xdr:nvSpPr>
        <xdr:cNvPr id="20970" name="Text Box 2538"/>
        <xdr:cNvSpPr txBox="1">
          <a:spLocks noChangeArrowheads="1"/>
        </xdr:cNvSpPr>
      </xdr:nvSpPr>
      <xdr:spPr bwMode="auto">
        <a:xfrm>
          <a:off x="528828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71" name="Text Box 253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72" name="Text Box 254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73" name="Text Box 254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74" name="Text Box 254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75" name="Text Box 254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76" name="Text Box 254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77" name="Text Box 2545"/>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78" name="Text Box 254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79" name="Text Box 254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80" name="Text Box 2548"/>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81" name="Text Box 254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82" name="Text Box 255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83" name="Text Box 255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84" name="Text Box 255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85" name="Text Box 255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86" name="Text Box 255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87" name="Text Box 2555"/>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88" name="Text Box 255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89" name="Text Box 255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90" name="Text Box 2558"/>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91" name="Text Box 255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92" name="Text Box 256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93" name="Text Box 256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94" name="Text Box 256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95" name="Text Box 256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96" name="Text Box 256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55</xdr:col>
      <xdr:colOff>800100</xdr:colOff>
      <xdr:row>8</xdr:row>
      <xdr:rowOff>0</xdr:rowOff>
    </xdr:from>
    <xdr:to>
      <xdr:col>56</xdr:col>
      <xdr:colOff>0</xdr:colOff>
      <xdr:row>8</xdr:row>
      <xdr:rowOff>0</xdr:rowOff>
    </xdr:to>
    <xdr:sp macro="" textlink="">
      <xdr:nvSpPr>
        <xdr:cNvPr id="20997" name="Text Box 2565"/>
        <xdr:cNvSpPr txBox="1">
          <a:spLocks noChangeArrowheads="1"/>
        </xdr:cNvSpPr>
      </xdr:nvSpPr>
      <xdr:spPr bwMode="auto">
        <a:xfrm>
          <a:off x="548259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98" name="Text Box 256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0999" name="Text Box 256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53</xdr:col>
      <xdr:colOff>800100</xdr:colOff>
      <xdr:row>8</xdr:row>
      <xdr:rowOff>0</xdr:rowOff>
    </xdr:from>
    <xdr:to>
      <xdr:col>54</xdr:col>
      <xdr:colOff>0</xdr:colOff>
      <xdr:row>8</xdr:row>
      <xdr:rowOff>0</xdr:rowOff>
    </xdr:to>
    <xdr:sp macro="" textlink="">
      <xdr:nvSpPr>
        <xdr:cNvPr id="21000" name="Text Box 2568"/>
        <xdr:cNvSpPr txBox="1">
          <a:spLocks noChangeArrowheads="1"/>
        </xdr:cNvSpPr>
      </xdr:nvSpPr>
      <xdr:spPr bwMode="auto">
        <a:xfrm>
          <a:off x="528828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01" name="Text Box 256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02" name="Text Box 257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03" name="Text Box 257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04" name="Text Box 257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05" name="Text Box 257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06" name="Text Box 257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07" name="Text Box 2575"/>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08" name="Text Box 257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09" name="Text Box 257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10" name="Text Box 2578"/>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11" name="Text Box 257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12" name="Text Box 258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13" name="Text Box 258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14" name="Text Box 258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15" name="Text Box 258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16" name="Text Box 258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17" name="Text Box 2585"/>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18" name="Text Box 258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19" name="Text Box 258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20" name="Text Box 2588"/>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21" name="Text Box 258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22" name="Text Box 259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23" name="Text Box 259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24" name="Text Box 259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25" name="Text Box 259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26" name="Text Box 259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55</xdr:col>
      <xdr:colOff>800100</xdr:colOff>
      <xdr:row>8</xdr:row>
      <xdr:rowOff>0</xdr:rowOff>
    </xdr:from>
    <xdr:to>
      <xdr:col>56</xdr:col>
      <xdr:colOff>0</xdr:colOff>
      <xdr:row>8</xdr:row>
      <xdr:rowOff>0</xdr:rowOff>
    </xdr:to>
    <xdr:sp macro="" textlink="">
      <xdr:nvSpPr>
        <xdr:cNvPr id="21027" name="Text Box 2595"/>
        <xdr:cNvSpPr txBox="1">
          <a:spLocks noChangeArrowheads="1"/>
        </xdr:cNvSpPr>
      </xdr:nvSpPr>
      <xdr:spPr bwMode="auto">
        <a:xfrm>
          <a:off x="548259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28" name="Text Box 259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29" name="Text Box 259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53</xdr:col>
      <xdr:colOff>800100</xdr:colOff>
      <xdr:row>8</xdr:row>
      <xdr:rowOff>0</xdr:rowOff>
    </xdr:from>
    <xdr:to>
      <xdr:col>54</xdr:col>
      <xdr:colOff>0</xdr:colOff>
      <xdr:row>8</xdr:row>
      <xdr:rowOff>0</xdr:rowOff>
    </xdr:to>
    <xdr:sp macro="" textlink="">
      <xdr:nvSpPr>
        <xdr:cNvPr id="21030" name="Text Box 2598"/>
        <xdr:cNvSpPr txBox="1">
          <a:spLocks noChangeArrowheads="1"/>
        </xdr:cNvSpPr>
      </xdr:nvSpPr>
      <xdr:spPr bwMode="auto">
        <a:xfrm>
          <a:off x="528828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31" name="Text Box 259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32" name="Text Box 260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33" name="Text Box 260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34" name="Text Box 260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35" name="Text Box 260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36" name="Text Box 260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37" name="Text Box 2605"/>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38" name="Text Box 260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39" name="Text Box 260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40" name="Text Box 2608"/>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41" name="Text Box 260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42" name="Text Box 261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43" name="Text Box 261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44" name="Text Box 261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45" name="Text Box 261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46" name="Text Box 261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47" name="Text Box 2615"/>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48" name="Text Box 261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49" name="Text Box 261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50" name="Text Box 2618"/>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51" name="Text Box 261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52" name="Text Box 262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53" name="Text Box 262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54" name="Text Box 262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55" name="Text Box 262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56" name="Text Box 262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55</xdr:col>
      <xdr:colOff>800100</xdr:colOff>
      <xdr:row>8</xdr:row>
      <xdr:rowOff>0</xdr:rowOff>
    </xdr:from>
    <xdr:to>
      <xdr:col>56</xdr:col>
      <xdr:colOff>0</xdr:colOff>
      <xdr:row>8</xdr:row>
      <xdr:rowOff>0</xdr:rowOff>
    </xdr:to>
    <xdr:sp macro="" textlink="">
      <xdr:nvSpPr>
        <xdr:cNvPr id="21057" name="Text Box 2625"/>
        <xdr:cNvSpPr txBox="1">
          <a:spLocks noChangeArrowheads="1"/>
        </xdr:cNvSpPr>
      </xdr:nvSpPr>
      <xdr:spPr bwMode="auto">
        <a:xfrm>
          <a:off x="548259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58" name="Text Box 262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59" name="Text Box 262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53</xdr:col>
      <xdr:colOff>800100</xdr:colOff>
      <xdr:row>8</xdr:row>
      <xdr:rowOff>0</xdr:rowOff>
    </xdr:from>
    <xdr:to>
      <xdr:col>54</xdr:col>
      <xdr:colOff>0</xdr:colOff>
      <xdr:row>8</xdr:row>
      <xdr:rowOff>0</xdr:rowOff>
    </xdr:to>
    <xdr:sp macro="" textlink="">
      <xdr:nvSpPr>
        <xdr:cNvPr id="21060" name="Text Box 2628"/>
        <xdr:cNvSpPr txBox="1">
          <a:spLocks noChangeArrowheads="1"/>
        </xdr:cNvSpPr>
      </xdr:nvSpPr>
      <xdr:spPr bwMode="auto">
        <a:xfrm>
          <a:off x="528828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61" name="Text Box 262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62" name="Text Box 263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63" name="Text Box 263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64" name="Text Box 263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65" name="Text Box 263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66" name="Text Box 263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67" name="Text Box 2635"/>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68" name="Text Box 263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69" name="Text Box 263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70" name="Text Box 2638"/>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71" name="Text Box 263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72" name="Text Box 264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73" name="Text Box 264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74" name="Text Box 264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75" name="Text Box 264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76" name="Text Box 264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77" name="Text Box 2645"/>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78" name="Text Box 264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79" name="Text Box 264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80" name="Text Box 2648"/>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81" name="Text Box 264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82" name="Text Box 265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83" name="Text Box 265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84" name="Text Box 265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85" name="Text Box 265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86" name="Text Box 265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55</xdr:col>
      <xdr:colOff>800100</xdr:colOff>
      <xdr:row>8</xdr:row>
      <xdr:rowOff>0</xdr:rowOff>
    </xdr:from>
    <xdr:to>
      <xdr:col>56</xdr:col>
      <xdr:colOff>0</xdr:colOff>
      <xdr:row>8</xdr:row>
      <xdr:rowOff>0</xdr:rowOff>
    </xdr:to>
    <xdr:sp macro="" textlink="">
      <xdr:nvSpPr>
        <xdr:cNvPr id="21087" name="Text Box 2655"/>
        <xdr:cNvSpPr txBox="1">
          <a:spLocks noChangeArrowheads="1"/>
        </xdr:cNvSpPr>
      </xdr:nvSpPr>
      <xdr:spPr bwMode="auto">
        <a:xfrm>
          <a:off x="548259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88" name="Text Box 265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89" name="Text Box 265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53</xdr:col>
      <xdr:colOff>800100</xdr:colOff>
      <xdr:row>8</xdr:row>
      <xdr:rowOff>0</xdr:rowOff>
    </xdr:from>
    <xdr:to>
      <xdr:col>54</xdr:col>
      <xdr:colOff>0</xdr:colOff>
      <xdr:row>8</xdr:row>
      <xdr:rowOff>0</xdr:rowOff>
    </xdr:to>
    <xdr:sp macro="" textlink="">
      <xdr:nvSpPr>
        <xdr:cNvPr id="21090" name="Text Box 2658"/>
        <xdr:cNvSpPr txBox="1">
          <a:spLocks noChangeArrowheads="1"/>
        </xdr:cNvSpPr>
      </xdr:nvSpPr>
      <xdr:spPr bwMode="auto">
        <a:xfrm>
          <a:off x="528828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91" name="Text Box 265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92" name="Text Box 266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93" name="Text Box 266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94" name="Text Box 266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95" name="Text Box 266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96" name="Text Box 266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97" name="Text Box 2665"/>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98" name="Text Box 266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099" name="Text Box 266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00" name="Text Box 2668"/>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01" name="Text Box 266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02" name="Text Box 267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03" name="Text Box 267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04" name="Text Box 267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05" name="Text Box 267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06" name="Text Box 267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07" name="Text Box 2675"/>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08" name="Text Box 267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09" name="Text Box 267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10" name="Text Box 2678"/>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11" name="Text Box 267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12" name="Text Box 268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13" name="Text Box 268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14" name="Text Box 268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15" name="Text Box 268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16" name="Text Box 268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17" name="Text Box 2685"/>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18" name="Text Box 268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53</xdr:col>
      <xdr:colOff>800100</xdr:colOff>
      <xdr:row>8</xdr:row>
      <xdr:rowOff>0</xdr:rowOff>
    </xdr:from>
    <xdr:to>
      <xdr:col>54</xdr:col>
      <xdr:colOff>0</xdr:colOff>
      <xdr:row>8</xdr:row>
      <xdr:rowOff>0</xdr:rowOff>
    </xdr:to>
    <xdr:sp macro="" textlink="">
      <xdr:nvSpPr>
        <xdr:cNvPr id="21119" name="Text Box 2687"/>
        <xdr:cNvSpPr txBox="1">
          <a:spLocks noChangeArrowheads="1"/>
        </xdr:cNvSpPr>
      </xdr:nvSpPr>
      <xdr:spPr bwMode="auto">
        <a:xfrm>
          <a:off x="528828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20" name="Text Box 2688"/>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21" name="Text Box 268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22" name="Text Box 269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23" name="Text Box 269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24" name="Text Box 269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25" name="Text Box 269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26" name="Text Box 269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27" name="Text Box 2695"/>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28" name="Text Box 269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29" name="Text Box 269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30" name="Text Box 2698"/>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31" name="Text Box 269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32" name="Text Box 270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33" name="Text Box 270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34" name="Text Box 270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35" name="Text Box 270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36" name="Text Box 270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37" name="Text Box 2705"/>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38" name="Text Box 270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39" name="Text Box 270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40" name="Text Box 2708"/>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41" name="Text Box 270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42" name="Text Box 271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43" name="Text Box 271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44" name="Text Box 271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45" name="Text Box 271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46" name="Text Box 271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47" name="Text Box 2715"/>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53</xdr:col>
      <xdr:colOff>800100</xdr:colOff>
      <xdr:row>8</xdr:row>
      <xdr:rowOff>0</xdr:rowOff>
    </xdr:from>
    <xdr:to>
      <xdr:col>54</xdr:col>
      <xdr:colOff>0</xdr:colOff>
      <xdr:row>8</xdr:row>
      <xdr:rowOff>0</xdr:rowOff>
    </xdr:to>
    <xdr:sp macro="" textlink="">
      <xdr:nvSpPr>
        <xdr:cNvPr id="21148" name="Text Box 2716"/>
        <xdr:cNvSpPr txBox="1">
          <a:spLocks noChangeArrowheads="1"/>
        </xdr:cNvSpPr>
      </xdr:nvSpPr>
      <xdr:spPr bwMode="auto">
        <a:xfrm>
          <a:off x="528828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49" name="Text Box 271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50" name="Text Box 2718"/>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51" name="Text Box 271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52" name="Text Box 272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53" name="Text Box 272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54" name="Text Box 272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55" name="Text Box 272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56" name="Text Box 272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57" name="Text Box 2725"/>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58" name="Text Box 272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59" name="Text Box 272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60" name="Text Box 2728"/>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61" name="Text Box 272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62" name="Text Box 273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63" name="Text Box 273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64" name="Text Box 273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65" name="Text Box 273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66" name="Text Box 273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67" name="Text Box 2735"/>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68" name="Text Box 273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69" name="Text Box 273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70" name="Text Box 2738"/>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71" name="Text Box 273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72" name="Text Box 274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73" name="Text Box 274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74" name="Text Box 274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56</xdr:col>
      <xdr:colOff>800100</xdr:colOff>
      <xdr:row>8</xdr:row>
      <xdr:rowOff>0</xdr:rowOff>
    </xdr:from>
    <xdr:to>
      <xdr:col>57</xdr:col>
      <xdr:colOff>0</xdr:colOff>
      <xdr:row>8</xdr:row>
      <xdr:rowOff>0</xdr:rowOff>
    </xdr:to>
    <xdr:sp macro="" textlink="">
      <xdr:nvSpPr>
        <xdr:cNvPr id="21175" name="Text Box 2743"/>
        <xdr:cNvSpPr txBox="1">
          <a:spLocks noChangeArrowheads="1"/>
        </xdr:cNvSpPr>
      </xdr:nvSpPr>
      <xdr:spPr bwMode="auto">
        <a:xfrm>
          <a:off x="557974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76" name="Text Box 274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77" name="Text Box 2745"/>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53</xdr:col>
      <xdr:colOff>800100</xdr:colOff>
      <xdr:row>8</xdr:row>
      <xdr:rowOff>0</xdr:rowOff>
    </xdr:from>
    <xdr:to>
      <xdr:col>54</xdr:col>
      <xdr:colOff>0</xdr:colOff>
      <xdr:row>8</xdr:row>
      <xdr:rowOff>0</xdr:rowOff>
    </xdr:to>
    <xdr:sp macro="" textlink="">
      <xdr:nvSpPr>
        <xdr:cNvPr id="21178" name="Text Box 2746"/>
        <xdr:cNvSpPr txBox="1">
          <a:spLocks noChangeArrowheads="1"/>
        </xdr:cNvSpPr>
      </xdr:nvSpPr>
      <xdr:spPr bwMode="auto">
        <a:xfrm>
          <a:off x="528828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79" name="Text Box 274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80" name="Text Box 2748"/>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81" name="Text Box 274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82" name="Text Box 275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83" name="Text Box 275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84" name="Text Box 275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85" name="Text Box 275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86" name="Text Box 275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87" name="Text Box 2755"/>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88" name="Text Box 275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89" name="Text Box 275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90" name="Text Box 2758"/>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91" name="Text Box 275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92" name="Text Box 276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93" name="Text Box 276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94" name="Text Box 276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95" name="Text Box 276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96" name="Text Box 276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97" name="Text Box 2765"/>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98" name="Text Box 276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199" name="Text Box 276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00" name="Text Box 2768"/>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01" name="Text Box 276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02" name="Text Box 277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03" name="Text Box 277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04" name="Text Box 277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56</xdr:col>
      <xdr:colOff>800100</xdr:colOff>
      <xdr:row>8</xdr:row>
      <xdr:rowOff>0</xdr:rowOff>
    </xdr:from>
    <xdr:to>
      <xdr:col>57</xdr:col>
      <xdr:colOff>0</xdr:colOff>
      <xdr:row>8</xdr:row>
      <xdr:rowOff>0</xdr:rowOff>
    </xdr:to>
    <xdr:sp macro="" textlink="">
      <xdr:nvSpPr>
        <xdr:cNvPr id="21205" name="Text Box 2773"/>
        <xdr:cNvSpPr txBox="1">
          <a:spLocks noChangeArrowheads="1"/>
        </xdr:cNvSpPr>
      </xdr:nvSpPr>
      <xdr:spPr bwMode="auto">
        <a:xfrm>
          <a:off x="557974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56</xdr:col>
      <xdr:colOff>800100</xdr:colOff>
      <xdr:row>8</xdr:row>
      <xdr:rowOff>0</xdr:rowOff>
    </xdr:from>
    <xdr:to>
      <xdr:col>57</xdr:col>
      <xdr:colOff>0</xdr:colOff>
      <xdr:row>8</xdr:row>
      <xdr:rowOff>0</xdr:rowOff>
    </xdr:to>
    <xdr:sp macro="" textlink="">
      <xdr:nvSpPr>
        <xdr:cNvPr id="21206" name="Text Box 2774"/>
        <xdr:cNvSpPr txBox="1">
          <a:spLocks noChangeArrowheads="1"/>
        </xdr:cNvSpPr>
      </xdr:nvSpPr>
      <xdr:spPr bwMode="auto">
        <a:xfrm>
          <a:off x="557974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07" name="Text Box 2775"/>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08" name="Text Box 277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53</xdr:col>
      <xdr:colOff>800100</xdr:colOff>
      <xdr:row>8</xdr:row>
      <xdr:rowOff>0</xdr:rowOff>
    </xdr:from>
    <xdr:to>
      <xdr:col>54</xdr:col>
      <xdr:colOff>0</xdr:colOff>
      <xdr:row>8</xdr:row>
      <xdr:rowOff>0</xdr:rowOff>
    </xdr:to>
    <xdr:sp macro="" textlink="">
      <xdr:nvSpPr>
        <xdr:cNvPr id="21209" name="Text Box 2777"/>
        <xdr:cNvSpPr txBox="1">
          <a:spLocks noChangeArrowheads="1"/>
        </xdr:cNvSpPr>
      </xdr:nvSpPr>
      <xdr:spPr bwMode="auto">
        <a:xfrm>
          <a:off x="528828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10" name="Text Box 2778"/>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11" name="Text Box 277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12" name="Text Box 278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13" name="Text Box 278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14" name="Text Box 278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15" name="Text Box 278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16" name="Text Box 278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17" name="Text Box 2785"/>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18" name="Text Box 278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19" name="Text Box 278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20" name="Text Box 2788"/>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21" name="Text Box 278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22" name="Text Box 279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23" name="Text Box 279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24" name="Text Box 279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25" name="Text Box 279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26" name="Text Box 279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27" name="Text Box 2795"/>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28" name="Text Box 279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29" name="Text Box 279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30" name="Text Box 2798"/>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31" name="Text Box 279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32" name="Text Box 280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33" name="Text Box 280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34" name="Text Box 280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35" name="Text Box 280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36" name="Text Box 280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37" name="Text Box 2805"/>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53</xdr:col>
      <xdr:colOff>800100</xdr:colOff>
      <xdr:row>8</xdr:row>
      <xdr:rowOff>0</xdr:rowOff>
    </xdr:from>
    <xdr:to>
      <xdr:col>54</xdr:col>
      <xdr:colOff>0</xdr:colOff>
      <xdr:row>8</xdr:row>
      <xdr:rowOff>0</xdr:rowOff>
    </xdr:to>
    <xdr:sp macro="" textlink="">
      <xdr:nvSpPr>
        <xdr:cNvPr id="21238" name="Text Box 2806"/>
        <xdr:cNvSpPr txBox="1">
          <a:spLocks noChangeArrowheads="1"/>
        </xdr:cNvSpPr>
      </xdr:nvSpPr>
      <xdr:spPr bwMode="auto">
        <a:xfrm>
          <a:off x="528828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39" name="Text Box 280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40" name="Text Box 2808"/>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41" name="Text Box 280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42" name="Text Box 281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43" name="Text Box 281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44" name="Text Box 281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45" name="Text Box 281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46" name="Text Box 281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47" name="Text Box 2815"/>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48" name="Text Box 281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49" name="Text Box 281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50" name="Text Box 2818"/>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51" name="Text Box 281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52" name="Text Box 282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53" name="Text Box 282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54" name="Text Box 282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55" name="Text Box 2823"/>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56" name="Text Box 2824"/>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57" name="Text Box 2825"/>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58" name="Text Box 2826"/>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59" name="Text Box 2827"/>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60" name="Text Box 2828"/>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61" name="Text Box 2829"/>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62" name="Text Box 2830"/>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63" name="Text Box 2831"/>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54</xdr:col>
      <xdr:colOff>0</xdr:colOff>
      <xdr:row>8</xdr:row>
      <xdr:rowOff>0</xdr:rowOff>
    </xdr:from>
    <xdr:to>
      <xdr:col>54</xdr:col>
      <xdr:colOff>0</xdr:colOff>
      <xdr:row>8</xdr:row>
      <xdr:rowOff>0</xdr:rowOff>
    </xdr:to>
    <xdr:sp macro="" textlink="">
      <xdr:nvSpPr>
        <xdr:cNvPr id="21264" name="Text Box 2832"/>
        <xdr:cNvSpPr txBox="1">
          <a:spLocks noChangeArrowheads="1"/>
        </xdr:cNvSpPr>
      </xdr:nvSpPr>
      <xdr:spPr bwMode="auto">
        <a:xfrm>
          <a:off x="530542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56</xdr:col>
      <xdr:colOff>800100</xdr:colOff>
      <xdr:row>8</xdr:row>
      <xdr:rowOff>0</xdr:rowOff>
    </xdr:from>
    <xdr:to>
      <xdr:col>57</xdr:col>
      <xdr:colOff>0</xdr:colOff>
      <xdr:row>8</xdr:row>
      <xdr:rowOff>0</xdr:rowOff>
    </xdr:to>
    <xdr:sp macro="" textlink="">
      <xdr:nvSpPr>
        <xdr:cNvPr id="21265" name="Text Box 2833"/>
        <xdr:cNvSpPr txBox="1">
          <a:spLocks noChangeArrowheads="1"/>
        </xdr:cNvSpPr>
      </xdr:nvSpPr>
      <xdr:spPr bwMode="auto">
        <a:xfrm>
          <a:off x="557974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266" name="Text Box 283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267" name="Text Box 283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60</xdr:col>
      <xdr:colOff>800100</xdr:colOff>
      <xdr:row>8</xdr:row>
      <xdr:rowOff>0</xdr:rowOff>
    </xdr:from>
    <xdr:to>
      <xdr:col>61</xdr:col>
      <xdr:colOff>0</xdr:colOff>
      <xdr:row>8</xdr:row>
      <xdr:rowOff>0</xdr:rowOff>
    </xdr:to>
    <xdr:sp macro="" textlink="">
      <xdr:nvSpPr>
        <xdr:cNvPr id="21268" name="Text Box 2836"/>
        <xdr:cNvSpPr txBox="1">
          <a:spLocks noChangeArrowheads="1"/>
        </xdr:cNvSpPr>
      </xdr:nvSpPr>
      <xdr:spPr bwMode="auto">
        <a:xfrm>
          <a:off x="596836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269" name="Text Box 283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270" name="Text Box 283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271" name="Text Box 283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272" name="Text Box 284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273" name="Text Box 284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274" name="Text Box 284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275" name="Text Box 284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276" name="Text Box 284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277" name="Text Box 284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278" name="Text Box 284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279" name="Text Box 284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280" name="Text Box 284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281" name="Text Box 284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282" name="Text Box 285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283" name="Text Box 285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284" name="Text Box 285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285" name="Text Box 285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286" name="Text Box 285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287" name="Text Box 285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288" name="Text Box 285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289" name="Text Box 285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290" name="Text Box 285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291" name="Text Box 285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292" name="Text Box 286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293" name="Text Box 286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294" name="Text Box 286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62</xdr:col>
      <xdr:colOff>800100</xdr:colOff>
      <xdr:row>8</xdr:row>
      <xdr:rowOff>0</xdr:rowOff>
    </xdr:from>
    <xdr:to>
      <xdr:col>63</xdr:col>
      <xdr:colOff>0</xdr:colOff>
      <xdr:row>8</xdr:row>
      <xdr:rowOff>0</xdr:rowOff>
    </xdr:to>
    <xdr:sp macro="" textlink="">
      <xdr:nvSpPr>
        <xdr:cNvPr id="21295" name="Text Box 2863"/>
        <xdr:cNvSpPr txBox="1">
          <a:spLocks noChangeArrowheads="1"/>
        </xdr:cNvSpPr>
      </xdr:nvSpPr>
      <xdr:spPr bwMode="auto">
        <a:xfrm>
          <a:off x="616267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59</xdr:col>
      <xdr:colOff>800100</xdr:colOff>
      <xdr:row>8</xdr:row>
      <xdr:rowOff>0</xdr:rowOff>
    </xdr:from>
    <xdr:to>
      <xdr:col>60</xdr:col>
      <xdr:colOff>0</xdr:colOff>
      <xdr:row>8</xdr:row>
      <xdr:rowOff>0</xdr:rowOff>
    </xdr:to>
    <xdr:sp macro="" textlink="">
      <xdr:nvSpPr>
        <xdr:cNvPr id="21296" name="Text Box 2864"/>
        <xdr:cNvSpPr txBox="1">
          <a:spLocks noChangeArrowheads="1"/>
        </xdr:cNvSpPr>
      </xdr:nvSpPr>
      <xdr:spPr bwMode="auto">
        <a:xfrm>
          <a:off x="587121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297" name="Text Box 286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298" name="Text Box 286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60</xdr:col>
      <xdr:colOff>800100</xdr:colOff>
      <xdr:row>8</xdr:row>
      <xdr:rowOff>0</xdr:rowOff>
    </xdr:from>
    <xdr:to>
      <xdr:col>61</xdr:col>
      <xdr:colOff>0</xdr:colOff>
      <xdr:row>8</xdr:row>
      <xdr:rowOff>0</xdr:rowOff>
    </xdr:to>
    <xdr:sp macro="" textlink="">
      <xdr:nvSpPr>
        <xdr:cNvPr id="21299" name="Text Box 2867"/>
        <xdr:cNvSpPr txBox="1">
          <a:spLocks noChangeArrowheads="1"/>
        </xdr:cNvSpPr>
      </xdr:nvSpPr>
      <xdr:spPr bwMode="auto">
        <a:xfrm>
          <a:off x="596836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00" name="Text Box 286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01" name="Text Box 286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02" name="Text Box 287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03" name="Text Box 287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04" name="Text Box 287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05" name="Text Box 287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06" name="Text Box 287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07" name="Text Box 287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08" name="Text Box 287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09" name="Text Box 287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10" name="Text Box 287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11" name="Text Box 287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12" name="Text Box 288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13" name="Text Box 288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14" name="Text Box 288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15" name="Text Box 288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16" name="Text Box 288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17" name="Text Box 288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18" name="Text Box 288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19" name="Text Box 288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20" name="Text Box 288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21" name="Text Box 288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22" name="Text Box 289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23" name="Text Box 289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24" name="Text Box 289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25" name="Text Box 289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59</xdr:col>
      <xdr:colOff>800100</xdr:colOff>
      <xdr:row>8</xdr:row>
      <xdr:rowOff>0</xdr:rowOff>
    </xdr:from>
    <xdr:to>
      <xdr:col>60</xdr:col>
      <xdr:colOff>0</xdr:colOff>
      <xdr:row>8</xdr:row>
      <xdr:rowOff>0</xdr:rowOff>
    </xdr:to>
    <xdr:sp macro="" textlink="">
      <xdr:nvSpPr>
        <xdr:cNvPr id="21326" name="Text Box 2894"/>
        <xdr:cNvSpPr txBox="1">
          <a:spLocks noChangeArrowheads="1"/>
        </xdr:cNvSpPr>
      </xdr:nvSpPr>
      <xdr:spPr bwMode="auto">
        <a:xfrm>
          <a:off x="587121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27" name="Text Box 289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28" name="Text Box 289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60</xdr:col>
      <xdr:colOff>800100</xdr:colOff>
      <xdr:row>8</xdr:row>
      <xdr:rowOff>0</xdr:rowOff>
    </xdr:from>
    <xdr:to>
      <xdr:col>61</xdr:col>
      <xdr:colOff>0</xdr:colOff>
      <xdr:row>8</xdr:row>
      <xdr:rowOff>0</xdr:rowOff>
    </xdr:to>
    <xdr:sp macro="" textlink="">
      <xdr:nvSpPr>
        <xdr:cNvPr id="21329" name="Text Box 2897"/>
        <xdr:cNvSpPr txBox="1">
          <a:spLocks noChangeArrowheads="1"/>
        </xdr:cNvSpPr>
      </xdr:nvSpPr>
      <xdr:spPr bwMode="auto">
        <a:xfrm>
          <a:off x="596836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30" name="Text Box 289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31" name="Text Box 289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32" name="Text Box 290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33" name="Text Box 290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34" name="Text Box 290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35" name="Text Box 290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36" name="Text Box 290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37" name="Text Box 290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38" name="Text Box 290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39" name="Text Box 290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40" name="Text Box 290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41" name="Text Box 290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42" name="Text Box 291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43" name="Text Box 291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44" name="Text Box 291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45" name="Text Box 291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46" name="Text Box 291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47" name="Text Box 291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48" name="Text Box 291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49" name="Text Box 291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50" name="Text Box 291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51" name="Text Box 291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52" name="Text Box 292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53" name="Text Box 292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54" name="Text Box 292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55" name="Text Box 292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62</xdr:col>
      <xdr:colOff>800100</xdr:colOff>
      <xdr:row>8</xdr:row>
      <xdr:rowOff>0</xdr:rowOff>
    </xdr:from>
    <xdr:to>
      <xdr:col>63</xdr:col>
      <xdr:colOff>0</xdr:colOff>
      <xdr:row>8</xdr:row>
      <xdr:rowOff>0</xdr:rowOff>
    </xdr:to>
    <xdr:sp macro="" textlink="">
      <xdr:nvSpPr>
        <xdr:cNvPr id="21356" name="Text Box 2924"/>
        <xdr:cNvSpPr txBox="1">
          <a:spLocks noChangeArrowheads="1"/>
        </xdr:cNvSpPr>
      </xdr:nvSpPr>
      <xdr:spPr bwMode="auto">
        <a:xfrm>
          <a:off x="616267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57" name="Text Box 292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58" name="Text Box 292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60</xdr:col>
      <xdr:colOff>800100</xdr:colOff>
      <xdr:row>8</xdr:row>
      <xdr:rowOff>0</xdr:rowOff>
    </xdr:from>
    <xdr:to>
      <xdr:col>61</xdr:col>
      <xdr:colOff>0</xdr:colOff>
      <xdr:row>8</xdr:row>
      <xdr:rowOff>0</xdr:rowOff>
    </xdr:to>
    <xdr:sp macro="" textlink="">
      <xdr:nvSpPr>
        <xdr:cNvPr id="21359" name="Text Box 2927"/>
        <xdr:cNvSpPr txBox="1">
          <a:spLocks noChangeArrowheads="1"/>
        </xdr:cNvSpPr>
      </xdr:nvSpPr>
      <xdr:spPr bwMode="auto">
        <a:xfrm>
          <a:off x="596836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60" name="Text Box 292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61" name="Text Box 292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62" name="Text Box 293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63" name="Text Box 293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64" name="Text Box 293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65" name="Text Box 293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66" name="Text Box 293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67" name="Text Box 293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68" name="Text Box 293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69" name="Text Box 293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70" name="Text Box 293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71" name="Text Box 293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72" name="Text Box 294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73" name="Text Box 294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74" name="Text Box 294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75" name="Text Box 294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76" name="Text Box 294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77" name="Text Box 294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78" name="Text Box 294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79" name="Text Box 294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80" name="Text Box 294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81" name="Text Box 294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82" name="Text Box 295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83" name="Text Box 295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84" name="Text Box 295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85" name="Text Box 295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62</xdr:col>
      <xdr:colOff>800100</xdr:colOff>
      <xdr:row>8</xdr:row>
      <xdr:rowOff>0</xdr:rowOff>
    </xdr:from>
    <xdr:to>
      <xdr:col>63</xdr:col>
      <xdr:colOff>0</xdr:colOff>
      <xdr:row>8</xdr:row>
      <xdr:rowOff>0</xdr:rowOff>
    </xdr:to>
    <xdr:sp macro="" textlink="">
      <xdr:nvSpPr>
        <xdr:cNvPr id="21386" name="Text Box 2954"/>
        <xdr:cNvSpPr txBox="1">
          <a:spLocks noChangeArrowheads="1"/>
        </xdr:cNvSpPr>
      </xdr:nvSpPr>
      <xdr:spPr bwMode="auto">
        <a:xfrm>
          <a:off x="616267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87" name="Text Box 295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88" name="Text Box 295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60</xdr:col>
      <xdr:colOff>800100</xdr:colOff>
      <xdr:row>8</xdr:row>
      <xdr:rowOff>0</xdr:rowOff>
    </xdr:from>
    <xdr:to>
      <xdr:col>61</xdr:col>
      <xdr:colOff>0</xdr:colOff>
      <xdr:row>8</xdr:row>
      <xdr:rowOff>0</xdr:rowOff>
    </xdr:to>
    <xdr:sp macro="" textlink="">
      <xdr:nvSpPr>
        <xdr:cNvPr id="21389" name="Text Box 2957"/>
        <xdr:cNvSpPr txBox="1">
          <a:spLocks noChangeArrowheads="1"/>
        </xdr:cNvSpPr>
      </xdr:nvSpPr>
      <xdr:spPr bwMode="auto">
        <a:xfrm>
          <a:off x="596836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90" name="Text Box 295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91" name="Text Box 295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92" name="Text Box 296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93" name="Text Box 296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94" name="Text Box 296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95" name="Text Box 296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96" name="Text Box 296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97" name="Text Box 296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98" name="Text Box 296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399" name="Text Box 296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00" name="Text Box 296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01" name="Text Box 296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02" name="Text Box 297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03" name="Text Box 297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04" name="Text Box 297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05" name="Text Box 297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06" name="Text Box 297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07" name="Text Box 297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08" name="Text Box 297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09" name="Text Box 297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10" name="Text Box 297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11" name="Text Box 297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12" name="Text Box 298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13" name="Text Box 298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14" name="Text Box 298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15" name="Text Box 298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62</xdr:col>
      <xdr:colOff>800100</xdr:colOff>
      <xdr:row>8</xdr:row>
      <xdr:rowOff>0</xdr:rowOff>
    </xdr:from>
    <xdr:to>
      <xdr:col>63</xdr:col>
      <xdr:colOff>0</xdr:colOff>
      <xdr:row>8</xdr:row>
      <xdr:rowOff>0</xdr:rowOff>
    </xdr:to>
    <xdr:sp macro="" textlink="">
      <xdr:nvSpPr>
        <xdr:cNvPr id="21416" name="Text Box 2984"/>
        <xdr:cNvSpPr txBox="1">
          <a:spLocks noChangeArrowheads="1"/>
        </xdr:cNvSpPr>
      </xdr:nvSpPr>
      <xdr:spPr bwMode="auto">
        <a:xfrm>
          <a:off x="616267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17" name="Text Box 298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18" name="Text Box 298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60</xdr:col>
      <xdr:colOff>800100</xdr:colOff>
      <xdr:row>8</xdr:row>
      <xdr:rowOff>0</xdr:rowOff>
    </xdr:from>
    <xdr:to>
      <xdr:col>61</xdr:col>
      <xdr:colOff>0</xdr:colOff>
      <xdr:row>8</xdr:row>
      <xdr:rowOff>0</xdr:rowOff>
    </xdr:to>
    <xdr:sp macro="" textlink="">
      <xdr:nvSpPr>
        <xdr:cNvPr id="21419" name="Text Box 2987"/>
        <xdr:cNvSpPr txBox="1">
          <a:spLocks noChangeArrowheads="1"/>
        </xdr:cNvSpPr>
      </xdr:nvSpPr>
      <xdr:spPr bwMode="auto">
        <a:xfrm>
          <a:off x="596836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20" name="Text Box 298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21" name="Text Box 298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22" name="Text Box 299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23" name="Text Box 299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24" name="Text Box 299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25" name="Text Box 299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26" name="Text Box 299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27" name="Text Box 299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28" name="Text Box 299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29" name="Text Box 299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30" name="Text Box 299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31" name="Text Box 299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32" name="Text Box 300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33" name="Text Box 300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34" name="Text Box 300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35" name="Text Box 300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36" name="Text Box 300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37" name="Text Box 300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38" name="Text Box 300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39" name="Text Box 300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40" name="Text Box 300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41" name="Text Box 300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42" name="Text Box 301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43" name="Text Box 301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44" name="Text Box 301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45" name="Text Box 301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62</xdr:col>
      <xdr:colOff>800100</xdr:colOff>
      <xdr:row>8</xdr:row>
      <xdr:rowOff>0</xdr:rowOff>
    </xdr:from>
    <xdr:to>
      <xdr:col>63</xdr:col>
      <xdr:colOff>0</xdr:colOff>
      <xdr:row>8</xdr:row>
      <xdr:rowOff>0</xdr:rowOff>
    </xdr:to>
    <xdr:sp macro="" textlink="">
      <xdr:nvSpPr>
        <xdr:cNvPr id="21446" name="Text Box 3014"/>
        <xdr:cNvSpPr txBox="1">
          <a:spLocks noChangeArrowheads="1"/>
        </xdr:cNvSpPr>
      </xdr:nvSpPr>
      <xdr:spPr bwMode="auto">
        <a:xfrm>
          <a:off x="616267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47" name="Text Box 301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48" name="Text Box 301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60</xdr:col>
      <xdr:colOff>800100</xdr:colOff>
      <xdr:row>8</xdr:row>
      <xdr:rowOff>0</xdr:rowOff>
    </xdr:from>
    <xdr:to>
      <xdr:col>61</xdr:col>
      <xdr:colOff>0</xdr:colOff>
      <xdr:row>8</xdr:row>
      <xdr:rowOff>0</xdr:rowOff>
    </xdr:to>
    <xdr:sp macro="" textlink="">
      <xdr:nvSpPr>
        <xdr:cNvPr id="21449" name="Text Box 3017"/>
        <xdr:cNvSpPr txBox="1">
          <a:spLocks noChangeArrowheads="1"/>
        </xdr:cNvSpPr>
      </xdr:nvSpPr>
      <xdr:spPr bwMode="auto">
        <a:xfrm>
          <a:off x="596836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50" name="Text Box 301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51" name="Text Box 301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52" name="Text Box 302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53" name="Text Box 302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54" name="Text Box 302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55" name="Text Box 302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56" name="Text Box 302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57" name="Text Box 302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58" name="Text Box 302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59" name="Text Box 302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60" name="Text Box 302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61" name="Text Box 302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62" name="Text Box 303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63" name="Text Box 303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64" name="Text Box 303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65" name="Text Box 303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66" name="Text Box 303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67" name="Text Box 303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68" name="Text Box 303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69" name="Text Box 303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70" name="Text Box 303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71" name="Text Box 303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72" name="Text Box 304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73" name="Text Box 304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74" name="Text Box 304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75" name="Text Box 304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62</xdr:col>
      <xdr:colOff>800100</xdr:colOff>
      <xdr:row>8</xdr:row>
      <xdr:rowOff>0</xdr:rowOff>
    </xdr:from>
    <xdr:to>
      <xdr:col>63</xdr:col>
      <xdr:colOff>0</xdr:colOff>
      <xdr:row>8</xdr:row>
      <xdr:rowOff>0</xdr:rowOff>
    </xdr:to>
    <xdr:sp macro="" textlink="">
      <xdr:nvSpPr>
        <xdr:cNvPr id="21476" name="Text Box 3044"/>
        <xdr:cNvSpPr txBox="1">
          <a:spLocks noChangeArrowheads="1"/>
        </xdr:cNvSpPr>
      </xdr:nvSpPr>
      <xdr:spPr bwMode="auto">
        <a:xfrm>
          <a:off x="616267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77" name="Text Box 304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78" name="Text Box 304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60</xdr:col>
      <xdr:colOff>800100</xdr:colOff>
      <xdr:row>8</xdr:row>
      <xdr:rowOff>0</xdr:rowOff>
    </xdr:from>
    <xdr:to>
      <xdr:col>61</xdr:col>
      <xdr:colOff>0</xdr:colOff>
      <xdr:row>8</xdr:row>
      <xdr:rowOff>0</xdr:rowOff>
    </xdr:to>
    <xdr:sp macro="" textlink="">
      <xdr:nvSpPr>
        <xdr:cNvPr id="21479" name="Text Box 3047"/>
        <xdr:cNvSpPr txBox="1">
          <a:spLocks noChangeArrowheads="1"/>
        </xdr:cNvSpPr>
      </xdr:nvSpPr>
      <xdr:spPr bwMode="auto">
        <a:xfrm>
          <a:off x="596836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80" name="Text Box 304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81" name="Text Box 304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82" name="Text Box 305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83" name="Text Box 305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84" name="Text Box 305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85" name="Text Box 305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86" name="Text Box 305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87" name="Text Box 305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88" name="Text Box 305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89" name="Text Box 305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90" name="Text Box 305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91" name="Text Box 305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92" name="Text Box 306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93" name="Text Box 306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94" name="Text Box 306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95" name="Text Box 306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96" name="Text Box 306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97" name="Text Box 306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98" name="Text Box 306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499" name="Text Box 306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00" name="Text Box 306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01" name="Text Box 306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02" name="Text Box 307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03" name="Text Box 307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04" name="Text Box 307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05" name="Text Box 307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62</xdr:col>
      <xdr:colOff>800100</xdr:colOff>
      <xdr:row>8</xdr:row>
      <xdr:rowOff>0</xdr:rowOff>
    </xdr:from>
    <xdr:to>
      <xdr:col>63</xdr:col>
      <xdr:colOff>0</xdr:colOff>
      <xdr:row>8</xdr:row>
      <xdr:rowOff>0</xdr:rowOff>
    </xdr:to>
    <xdr:sp macro="" textlink="">
      <xdr:nvSpPr>
        <xdr:cNvPr id="21506" name="Text Box 3074"/>
        <xdr:cNvSpPr txBox="1">
          <a:spLocks noChangeArrowheads="1"/>
        </xdr:cNvSpPr>
      </xdr:nvSpPr>
      <xdr:spPr bwMode="auto">
        <a:xfrm>
          <a:off x="616267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07" name="Text Box 307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08" name="Text Box 307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60</xdr:col>
      <xdr:colOff>800100</xdr:colOff>
      <xdr:row>8</xdr:row>
      <xdr:rowOff>0</xdr:rowOff>
    </xdr:from>
    <xdr:to>
      <xdr:col>61</xdr:col>
      <xdr:colOff>0</xdr:colOff>
      <xdr:row>8</xdr:row>
      <xdr:rowOff>0</xdr:rowOff>
    </xdr:to>
    <xdr:sp macro="" textlink="">
      <xdr:nvSpPr>
        <xdr:cNvPr id="21509" name="Text Box 3077"/>
        <xdr:cNvSpPr txBox="1">
          <a:spLocks noChangeArrowheads="1"/>
        </xdr:cNvSpPr>
      </xdr:nvSpPr>
      <xdr:spPr bwMode="auto">
        <a:xfrm>
          <a:off x="596836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10" name="Text Box 307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11" name="Text Box 307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12" name="Text Box 308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13" name="Text Box 308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14" name="Text Box 308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15" name="Text Box 308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16" name="Text Box 308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17" name="Text Box 308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18" name="Text Box 308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19" name="Text Box 308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20" name="Text Box 308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21" name="Text Box 308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22" name="Text Box 309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23" name="Text Box 309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24" name="Text Box 309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25" name="Text Box 309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26" name="Text Box 309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27" name="Text Box 309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28" name="Text Box 309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29" name="Text Box 309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30" name="Text Box 309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31" name="Text Box 309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32" name="Text Box 310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33" name="Text Box 310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34" name="Text Box 310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35" name="Text Box 310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36" name="Text Box 310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37" name="Text Box 310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60</xdr:col>
      <xdr:colOff>800100</xdr:colOff>
      <xdr:row>8</xdr:row>
      <xdr:rowOff>0</xdr:rowOff>
    </xdr:from>
    <xdr:to>
      <xdr:col>61</xdr:col>
      <xdr:colOff>0</xdr:colOff>
      <xdr:row>8</xdr:row>
      <xdr:rowOff>0</xdr:rowOff>
    </xdr:to>
    <xdr:sp macro="" textlink="">
      <xdr:nvSpPr>
        <xdr:cNvPr id="21538" name="Text Box 3106"/>
        <xdr:cNvSpPr txBox="1">
          <a:spLocks noChangeArrowheads="1"/>
        </xdr:cNvSpPr>
      </xdr:nvSpPr>
      <xdr:spPr bwMode="auto">
        <a:xfrm>
          <a:off x="596836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39" name="Text Box 310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40" name="Text Box 310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41" name="Text Box 310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42" name="Text Box 311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43" name="Text Box 311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44" name="Text Box 311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45" name="Text Box 311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46" name="Text Box 311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47" name="Text Box 311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48" name="Text Box 311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49" name="Text Box 311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50" name="Text Box 311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51" name="Text Box 311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52" name="Text Box 312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53" name="Text Box 312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54" name="Text Box 312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55" name="Text Box 312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56" name="Text Box 312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57" name="Text Box 312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58" name="Text Box 312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59" name="Text Box 312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60" name="Text Box 312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61" name="Text Box 312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62" name="Text Box 313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63" name="Text Box 313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64" name="Text Box 313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65" name="Text Box 313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66" name="Text Box 313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60</xdr:col>
      <xdr:colOff>800100</xdr:colOff>
      <xdr:row>8</xdr:row>
      <xdr:rowOff>0</xdr:rowOff>
    </xdr:from>
    <xdr:to>
      <xdr:col>61</xdr:col>
      <xdr:colOff>0</xdr:colOff>
      <xdr:row>8</xdr:row>
      <xdr:rowOff>0</xdr:rowOff>
    </xdr:to>
    <xdr:sp macro="" textlink="">
      <xdr:nvSpPr>
        <xdr:cNvPr id="21567" name="Text Box 3135"/>
        <xdr:cNvSpPr txBox="1">
          <a:spLocks noChangeArrowheads="1"/>
        </xdr:cNvSpPr>
      </xdr:nvSpPr>
      <xdr:spPr bwMode="auto">
        <a:xfrm>
          <a:off x="596836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68" name="Text Box 313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69" name="Text Box 313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70" name="Text Box 313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71" name="Text Box 313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72" name="Text Box 314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73" name="Text Box 314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74" name="Text Box 314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75" name="Text Box 314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76" name="Text Box 314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77" name="Text Box 314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78" name="Text Box 314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79" name="Text Box 314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80" name="Text Box 314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81" name="Text Box 314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82" name="Text Box 315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83" name="Text Box 315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84" name="Text Box 315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85" name="Text Box 315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86" name="Text Box 315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87" name="Text Box 315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88" name="Text Box 315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89" name="Text Box 315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90" name="Text Box 315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91" name="Text Box 315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92" name="Text Box 316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93" name="Text Box 316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63</xdr:col>
      <xdr:colOff>800100</xdr:colOff>
      <xdr:row>8</xdr:row>
      <xdr:rowOff>0</xdr:rowOff>
    </xdr:from>
    <xdr:to>
      <xdr:col>64</xdr:col>
      <xdr:colOff>0</xdr:colOff>
      <xdr:row>8</xdr:row>
      <xdr:rowOff>0</xdr:rowOff>
    </xdr:to>
    <xdr:sp macro="" textlink="">
      <xdr:nvSpPr>
        <xdr:cNvPr id="21594" name="Text Box 3162"/>
        <xdr:cNvSpPr txBox="1">
          <a:spLocks noChangeArrowheads="1"/>
        </xdr:cNvSpPr>
      </xdr:nvSpPr>
      <xdr:spPr bwMode="auto">
        <a:xfrm>
          <a:off x="625983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95" name="Text Box 316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96" name="Text Box 316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60</xdr:col>
      <xdr:colOff>800100</xdr:colOff>
      <xdr:row>8</xdr:row>
      <xdr:rowOff>0</xdr:rowOff>
    </xdr:from>
    <xdr:to>
      <xdr:col>61</xdr:col>
      <xdr:colOff>0</xdr:colOff>
      <xdr:row>8</xdr:row>
      <xdr:rowOff>0</xdr:rowOff>
    </xdr:to>
    <xdr:sp macro="" textlink="">
      <xdr:nvSpPr>
        <xdr:cNvPr id="21597" name="Text Box 3165"/>
        <xdr:cNvSpPr txBox="1">
          <a:spLocks noChangeArrowheads="1"/>
        </xdr:cNvSpPr>
      </xdr:nvSpPr>
      <xdr:spPr bwMode="auto">
        <a:xfrm>
          <a:off x="596836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98" name="Text Box 316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599" name="Text Box 316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00" name="Text Box 316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01" name="Text Box 316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02" name="Text Box 317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03" name="Text Box 317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04" name="Text Box 317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05" name="Text Box 317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06" name="Text Box 317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07" name="Text Box 317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08" name="Text Box 317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09" name="Text Box 317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10" name="Text Box 317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11" name="Text Box 317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12" name="Text Box 318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13" name="Text Box 318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14" name="Text Box 318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15" name="Text Box 318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16" name="Text Box 318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17" name="Text Box 318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18" name="Text Box 318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19" name="Text Box 318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20" name="Text Box 318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21" name="Text Box 318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22" name="Text Box 319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23" name="Text Box 319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63</xdr:col>
      <xdr:colOff>800100</xdr:colOff>
      <xdr:row>8</xdr:row>
      <xdr:rowOff>0</xdr:rowOff>
    </xdr:from>
    <xdr:to>
      <xdr:col>64</xdr:col>
      <xdr:colOff>0</xdr:colOff>
      <xdr:row>8</xdr:row>
      <xdr:rowOff>0</xdr:rowOff>
    </xdr:to>
    <xdr:sp macro="" textlink="">
      <xdr:nvSpPr>
        <xdr:cNvPr id="21624" name="Text Box 3192"/>
        <xdr:cNvSpPr txBox="1">
          <a:spLocks noChangeArrowheads="1"/>
        </xdr:cNvSpPr>
      </xdr:nvSpPr>
      <xdr:spPr bwMode="auto">
        <a:xfrm>
          <a:off x="625983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63</xdr:col>
      <xdr:colOff>800100</xdr:colOff>
      <xdr:row>8</xdr:row>
      <xdr:rowOff>0</xdr:rowOff>
    </xdr:from>
    <xdr:to>
      <xdr:col>64</xdr:col>
      <xdr:colOff>0</xdr:colOff>
      <xdr:row>8</xdr:row>
      <xdr:rowOff>0</xdr:rowOff>
    </xdr:to>
    <xdr:sp macro="" textlink="">
      <xdr:nvSpPr>
        <xdr:cNvPr id="21625" name="Text Box 3193"/>
        <xdr:cNvSpPr txBox="1">
          <a:spLocks noChangeArrowheads="1"/>
        </xdr:cNvSpPr>
      </xdr:nvSpPr>
      <xdr:spPr bwMode="auto">
        <a:xfrm>
          <a:off x="625983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26" name="Text Box 319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27" name="Text Box 319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60</xdr:col>
      <xdr:colOff>800100</xdr:colOff>
      <xdr:row>8</xdr:row>
      <xdr:rowOff>0</xdr:rowOff>
    </xdr:from>
    <xdr:to>
      <xdr:col>61</xdr:col>
      <xdr:colOff>0</xdr:colOff>
      <xdr:row>8</xdr:row>
      <xdr:rowOff>0</xdr:rowOff>
    </xdr:to>
    <xdr:sp macro="" textlink="">
      <xdr:nvSpPr>
        <xdr:cNvPr id="21628" name="Text Box 3196"/>
        <xdr:cNvSpPr txBox="1">
          <a:spLocks noChangeArrowheads="1"/>
        </xdr:cNvSpPr>
      </xdr:nvSpPr>
      <xdr:spPr bwMode="auto">
        <a:xfrm>
          <a:off x="596836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29" name="Text Box 319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30" name="Text Box 319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31" name="Text Box 319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32" name="Text Box 320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33" name="Text Box 320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34" name="Text Box 320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35" name="Text Box 320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36" name="Text Box 320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37" name="Text Box 320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38" name="Text Box 320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39" name="Text Box 320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40" name="Text Box 320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41" name="Text Box 320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42" name="Text Box 321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43" name="Text Box 321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44" name="Text Box 321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45" name="Text Box 321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46" name="Text Box 321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47" name="Text Box 321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48" name="Text Box 321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49" name="Text Box 321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50" name="Text Box 321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51" name="Text Box 321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52" name="Text Box 322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53" name="Text Box 322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54" name="Text Box 322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55" name="Text Box 322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56" name="Text Box 322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60</xdr:col>
      <xdr:colOff>800100</xdr:colOff>
      <xdr:row>8</xdr:row>
      <xdr:rowOff>0</xdr:rowOff>
    </xdr:from>
    <xdr:to>
      <xdr:col>61</xdr:col>
      <xdr:colOff>0</xdr:colOff>
      <xdr:row>8</xdr:row>
      <xdr:rowOff>0</xdr:rowOff>
    </xdr:to>
    <xdr:sp macro="" textlink="">
      <xdr:nvSpPr>
        <xdr:cNvPr id="21657" name="Text Box 3225"/>
        <xdr:cNvSpPr txBox="1">
          <a:spLocks noChangeArrowheads="1"/>
        </xdr:cNvSpPr>
      </xdr:nvSpPr>
      <xdr:spPr bwMode="auto">
        <a:xfrm>
          <a:off x="596836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58" name="Text Box 322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59" name="Text Box 322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60" name="Text Box 322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61" name="Text Box 322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62" name="Text Box 323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63" name="Text Box 323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64" name="Text Box 323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65" name="Text Box 323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66" name="Text Box 323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67" name="Text Box 323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68" name="Text Box 323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69" name="Text Box 323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70" name="Text Box 323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71" name="Text Box 323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72" name="Text Box 324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73" name="Text Box 324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74" name="Text Box 3242"/>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75" name="Text Box 3243"/>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76" name="Text Box 3244"/>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77" name="Text Box 3245"/>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78" name="Text Box 3246"/>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79" name="Text Box 3247"/>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80" name="Text Box 3248"/>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81" name="Text Box 3249"/>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82" name="Text Box 3250"/>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61</xdr:col>
      <xdr:colOff>0</xdr:colOff>
      <xdr:row>8</xdr:row>
      <xdr:rowOff>0</xdr:rowOff>
    </xdr:from>
    <xdr:to>
      <xdr:col>61</xdr:col>
      <xdr:colOff>0</xdr:colOff>
      <xdr:row>8</xdr:row>
      <xdr:rowOff>0</xdr:rowOff>
    </xdr:to>
    <xdr:sp macro="" textlink="">
      <xdr:nvSpPr>
        <xdr:cNvPr id="21683" name="Text Box 3251"/>
        <xdr:cNvSpPr txBox="1">
          <a:spLocks noChangeArrowheads="1"/>
        </xdr:cNvSpPr>
      </xdr:nvSpPr>
      <xdr:spPr bwMode="auto">
        <a:xfrm>
          <a:off x="598551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63</xdr:col>
      <xdr:colOff>800100</xdr:colOff>
      <xdr:row>8</xdr:row>
      <xdr:rowOff>0</xdr:rowOff>
    </xdr:from>
    <xdr:to>
      <xdr:col>64</xdr:col>
      <xdr:colOff>0</xdr:colOff>
      <xdr:row>8</xdr:row>
      <xdr:rowOff>0</xdr:rowOff>
    </xdr:to>
    <xdr:sp macro="" textlink="">
      <xdr:nvSpPr>
        <xdr:cNvPr id="21684" name="Text Box 3252"/>
        <xdr:cNvSpPr txBox="1">
          <a:spLocks noChangeArrowheads="1"/>
        </xdr:cNvSpPr>
      </xdr:nvSpPr>
      <xdr:spPr bwMode="auto">
        <a:xfrm>
          <a:off x="625983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685" name="Text Box 325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686" name="Text Box 325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687" name="Text Box 325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688" name="Text Box 325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689" name="Text Box 325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690" name="Text Box 325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691" name="Text Box 325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692" name="Text Box 326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693" name="Text Box 326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694" name="Text Box 326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695" name="Text Box 326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696" name="Text Box 326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697" name="Text Box 326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698" name="Text Box 326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699" name="Text Box 326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00" name="Text Box 326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01" name="Text Box 326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02" name="Text Box 327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03" name="Text Box 327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04" name="Text Box 327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05" name="Text Box 327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06" name="Text Box 327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07" name="Text Box 327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08" name="Text Box 327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09" name="Text Box 327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10" name="Text Box 327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11" name="Text Box 327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12" name="Text Box 328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13" name="Text Box 328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14" name="Text Box 328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15" name="Text Box 328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16" name="Text Box 328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17" name="Text Box 328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18" name="Text Box 328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19" name="Text Box 328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20" name="Text Box 328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21" name="Text Box 328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22" name="Text Box 329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23" name="Text Box 329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24" name="Text Box 329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25" name="Text Box 329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26" name="Text Box 329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27" name="Text Box 329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28" name="Text Box 329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29" name="Text Box 329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30" name="Text Box 329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31" name="Text Box 329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32" name="Text Box 330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33" name="Text Box 330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34" name="Text Box 330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35" name="Text Box 330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36" name="Text Box 330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37" name="Text Box 330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38" name="Text Box 330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39" name="Text Box 330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40" name="Text Box 330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41" name="Text Box 330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42" name="Text Box 331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43" name="Text Box 331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44" name="Text Box 331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45" name="Text Box 331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46" name="Text Box 331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47" name="Text Box 331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48" name="Text Box 331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49" name="Text Box 331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50" name="Text Box 331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51" name="Text Box 331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52" name="Text Box 332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53" name="Text Box 332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54" name="Text Box 332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55" name="Text Box 332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56" name="Text Box 332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57" name="Text Box 332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58" name="Text Box 332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59" name="Text Box 332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60" name="Text Box 332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61" name="Text Box 332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62" name="Text Box 333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63" name="Text Box 333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64" name="Text Box 333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65" name="Text Box 333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66" name="Text Box 333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67" name="Text Box 333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68" name="Text Box 333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69" name="Text Box 333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70" name="Text Box 333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71" name="Text Box 333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72" name="Text Box 334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73" name="Text Box 334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74" name="Text Box 334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75" name="Text Box 334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76" name="Text Box 334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77" name="Text Box 334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78" name="Text Box 334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79" name="Text Box 334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80" name="Text Box 334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81" name="Text Box 334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82" name="Text Box 335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83" name="Text Box 335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84" name="Text Box 335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85" name="Text Box 335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86" name="Text Box 335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87" name="Text Box 335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88" name="Text Box 335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89" name="Text Box 335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90" name="Text Box 335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91" name="Text Box 335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92" name="Text Box 336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93" name="Text Box 336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94" name="Text Box 336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95" name="Text Box 336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96" name="Text Box 336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97" name="Text Box 336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98" name="Text Box 336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799" name="Text Box 336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00" name="Text Box 336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01" name="Text Box 336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02" name="Text Box 337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03" name="Text Box 337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04" name="Text Box 337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05" name="Text Box 337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06" name="Text Box 337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07" name="Text Box 337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08" name="Text Box 337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09" name="Text Box 337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10" name="Text Box 337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11" name="Text Box 337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12" name="Text Box 338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13" name="Text Box 338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14" name="Text Box 338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15" name="Text Box 338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16" name="Text Box 338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17" name="Text Box 338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18" name="Text Box 338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19" name="Text Box 338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20" name="Text Box 338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21" name="Text Box 338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22" name="Text Box 339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23" name="Text Box 339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24" name="Text Box 339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25" name="Text Box 339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26" name="Text Box 339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27" name="Text Box 339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28" name="Text Box 339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29" name="Text Box 339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30" name="Text Box 339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31" name="Text Box 339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32" name="Text Box 340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33" name="Text Box 340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34" name="Text Box 340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35" name="Text Box 340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36" name="Text Box 340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37" name="Text Box 340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38" name="Text Box 340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39" name="Text Box 340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40" name="Text Box 340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41" name="Text Box 340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42" name="Text Box 341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43" name="Text Box 341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44" name="Text Box 341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45" name="Text Box 341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46" name="Text Box 341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47" name="Text Box 341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48" name="Text Box 341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49" name="Text Box 341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50" name="Text Box 341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51" name="Text Box 341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52" name="Text Box 342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53" name="Text Box 342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54" name="Text Box 342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55" name="Text Box 342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56" name="Text Box 342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57" name="Text Box 342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58" name="Text Box 342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59" name="Text Box 342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60" name="Text Box 342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61" name="Text Box 342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62" name="Text Box 343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63" name="Text Box 343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64" name="Text Box 343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65" name="Text Box 343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66" name="Text Box 343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67" name="Text Box 343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68" name="Text Box 343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69" name="Text Box 343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70" name="Text Box 343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71" name="Text Box 343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72" name="Text Box 344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73" name="Text Box 344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74" name="Text Box 344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75" name="Text Box 344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76" name="Text Box 344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77" name="Text Box 344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78" name="Text Box 344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79" name="Text Box 344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80" name="Text Box 344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81" name="Text Box 344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82" name="Text Box 345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83" name="Text Box 345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84" name="Text Box 345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85" name="Text Box 345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86" name="Text Box 345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87" name="Text Box 345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88" name="Text Box 345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89" name="Text Box 345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90" name="Text Box 345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91" name="Text Box 345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92" name="Text Box 346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93" name="Text Box 346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94" name="Text Box 346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95" name="Text Box 346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96" name="Text Box 346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97" name="Text Box 346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98" name="Text Box 346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899" name="Text Box 346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00" name="Text Box 346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01" name="Text Box 346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02" name="Text Box 347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03" name="Text Box 347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04" name="Text Box 347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05" name="Text Box 347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06" name="Text Box 347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07" name="Text Box 347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08" name="Text Box 347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09" name="Text Box 347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10" name="Text Box 347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11" name="Text Box 347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12" name="Text Box 348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13" name="Text Box 348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14" name="Text Box 348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15" name="Text Box 348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16" name="Text Box 348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17" name="Text Box 348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18" name="Text Box 348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19" name="Text Box 348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20" name="Text Box 348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21" name="Text Box 348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22" name="Text Box 349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23" name="Text Box 349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24" name="Text Box 349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25" name="Text Box 349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26" name="Text Box 349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27" name="Text Box 349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28" name="Text Box 349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29" name="Text Box 349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30" name="Text Box 349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31" name="Text Box 349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32" name="Text Box 350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33" name="Text Box 350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34" name="Text Box 350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35" name="Text Box 350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36" name="Text Box 350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37" name="Text Box 350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38" name="Text Box 350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39" name="Text Box 350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40" name="Text Box 350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41" name="Text Box 350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42" name="Text Box 351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43" name="Text Box 351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44" name="Text Box 351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45" name="Text Box 351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46" name="Text Box 351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47" name="Text Box 351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48" name="Text Box 351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49" name="Text Box 351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50" name="Text Box 351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51" name="Text Box 351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52" name="Text Box 352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53" name="Text Box 352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54" name="Text Box 352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55" name="Text Box 352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56" name="Text Box 352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57" name="Text Box 352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58" name="Text Box 352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59" name="Text Box 352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60" name="Text Box 352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61" name="Text Box 352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62" name="Text Box 353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63" name="Text Box 353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64" name="Text Box 353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65" name="Text Box 353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66" name="Text Box 353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67" name="Text Box 353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68" name="Text Box 353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69" name="Text Box 353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70" name="Text Box 353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71" name="Text Box 353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72" name="Text Box 354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73" name="Text Box 354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74" name="Text Box 354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75" name="Text Box 354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76" name="Text Box 354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77" name="Text Box 354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78" name="Text Box 354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79" name="Text Box 354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80" name="Text Box 354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81" name="Text Box 354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82" name="Text Box 355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83" name="Text Box 355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84" name="Text Box 355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85" name="Text Box 355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86" name="Text Box 355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87" name="Text Box 355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88" name="Text Box 355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89" name="Text Box 355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90" name="Text Box 355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91" name="Text Box 355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92" name="Text Box 356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93" name="Text Box 356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94" name="Text Box 356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95" name="Text Box 356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96" name="Text Box 356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97" name="Text Box 356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98" name="Text Box 356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1999" name="Text Box 356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00" name="Text Box 356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01" name="Text Box 356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02" name="Text Box 357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03" name="Text Box 357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04" name="Text Box 357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05" name="Text Box 357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06" name="Text Box 357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07" name="Text Box 357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08" name="Text Box 357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09" name="Text Box 357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10" name="Text Box 357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11" name="Text Box 357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12" name="Text Box 358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13" name="Text Box 358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14" name="Text Box 358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15" name="Text Box 358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16" name="Text Box 358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17" name="Text Box 358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18" name="Text Box 358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19" name="Text Box 358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20" name="Text Box 358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21" name="Text Box 358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22" name="Text Box 359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23" name="Text Box 359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24" name="Text Box 359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25" name="Text Box 359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26" name="Text Box 359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27" name="Text Box 359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28" name="Text Box 359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29" name="Text Box 359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30" name="Text Box 359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31" name="Text Box 359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32" name="Text Box 360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33" name="Text Box 360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34" name="Text Box 360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35" name="Text Box 360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36" name="Text Box 360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37" name="Text Box 360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38" name="Text Box 360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39" name="Text Box 360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40" name="Text Box 360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41" name="Text Box 360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42" name="Text Box 361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43" name="Text Box 361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44" name="Text Box 361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45" name="Text Box 361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46" name="Text Box 361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47" name="Text Box 361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48" name="Text Box 361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49" name="Text Box 361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50" name="Text Box 361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51" name="Text Box 361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52" name="Text Box 362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53" name="Text Box 362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54" name="Text Box 362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55" name="Text Box 362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56" name="Text Box 362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57" name="Text Box 362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58" name="Text Box 362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59" name="Text Box 362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60" name="Text Box 362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61" name="Text Box 362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62" name="Text Box 363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63" name="Text Box 363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64" name="Text Box 363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65" name="Text Box 363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66" name="Text Box 363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67" name="Text Box 363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68" name="Text Box 363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69" name="Text Box 363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70" name="Text Box 363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71" name="Text Box 363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72" name="Text Box 364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73" name="Text Box 364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74" name="Text Box 364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75" name="Text Box 364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76" name="Text Box 364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77" name="Text Box 364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78" name="Text Box 364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79" name="Text Box 364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80" name="Text Box 364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81" name="Text Box 364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82" name="Text Box 365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83" name="Text Box 365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84" name="Text Box 365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85" name="Text Box 365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86" name="Text Box 365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87" name="Text Box 365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88" name="Text Box 365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89" name="Text Box 365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90" name="Text Box 365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91" name="Text Box 365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92" name="Text Box 366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93" name="Text Box 366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94" name="Text Box 366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95" name="Text Box 366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96" name="Text Box 366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97" name="Text Box 366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98" name="Text Box 366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099" name="Text Box 366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00" name="Text Box 366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01" name="Text Box 366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02" name="Text Box 367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03" name="Text Box 367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04" name="Text Box 367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05" name="Text Box 367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06" name="Text Box 367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07" name="Text Box 367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08" name="Text Box 367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09" name="Text Box 367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10" name="Text Box 367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11" name="Text Box 367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12" name="Text Box 368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13" name="Text Box 368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14" name="Text Box 368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15" name="Text Box 368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16" name="Text Box 368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17" name="Text Box 368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18" name="Text Box 368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19" name="Text Box 368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20" name="Text Box 368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21" name="Text Box 368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22" name="Text Box 369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23" name="Text Box 369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24" name="Text Box 369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25" name="Text Box 369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26" name="Text Box 369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27" name="Text Box 369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28" name="Text Box 369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29" name="Text Box 369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30" name="Text Box 369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31" name="Text Box 369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32" name="Text Box 370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33" name="Text Box 370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34" name="Text Box 370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35" name="Text Box 370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36" name="Text Box 370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37" name="Text Box 370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38" name="Text Box 370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39" name="Text Box 370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40" name="Text Box 370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41" name="Text Box 370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42" name="Text Box 371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43" name="Text Box 371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44" name="Text Box 371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45" name="Text Box 371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46" name="Text Box 371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47" name="Text Box 371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48" name="Text Box 371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49" name="Text Box 371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50" name="Text Box 371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51" name="Text Box 371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52" name="Text Box 372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53" name="Text Box 372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54" name="Text Box 372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55" name="Text Box 372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56" name="Text Box 372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57" name="Text Box 372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58" name="Text Box 372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59" name="Text Box 372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60" name="Text Box 372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61" name="Text Box 372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62" name="Text Box 373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63" name="Text Box 373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64" name="Text Box 373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65" name="Text Box 373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66" name="Text Box 373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67" name="Text Box 373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68" name="Text Box 373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69" name="Text Box 373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70" name="Text Box 373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71" name="Text Box 373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72" name="Text Box 374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73" name="Text Box 374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74" name="Text Box 374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75" name="Text Box 374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76" name="Text Box 374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77" name="Text Box 374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78" name="Text Box 374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79" name="Text Box 374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80" name="Text Box 374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81" name="Text Box 374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82" name="Text Box 375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83" name="Text Box 375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84" name="Text Box 375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85" name="Text Box 375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86" name="Text Box 375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87" name="Text Box 375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88" name="Text Box 375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89" name="Text Box 375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90" name="Text Box 375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91" name="Text Box 375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92" name="Text Box 376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93" name="Text Box 376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94" name="Text Box 376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95" name="Text Box 376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96" name="Text Box 376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97" name="Text Box 376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98" name="Text Box 376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199" name="Text Box 376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00" name="Text Box 376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01" name="Text Box 376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02" name="Text Box 377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03" name="Text Box 377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04" name="Text Box 377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05" name="Text Box 377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06" name="Text Box 377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07" name="Text Box 377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08" name="Text Box 377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09" name="Text Box 377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10" name="Text Box 377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11" name="Text Box 377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12" name="Text Box 378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13" name="Text Box 378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14" name="Text Box 378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15" name="Text Box 378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16" name="Text Box 378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17" name="Text Box 378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18" name="Text Box 378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19" name="Text Box 378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20" name="Text Box 378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21" name="Text Box 378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22" name="Text Box 379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23" name="Text Box 379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24" name="Text Box 379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25" name="Text Box 379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26" name="Text Box 379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27" name="Text Box 379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28" name="Text Box 379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29" name="Text Box 379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30" name="Text Box 379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31" name="Text Box 379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32" name="Text Box 380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33" name="Text Box 380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34" name="Text Box 380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35" name="Text Box 380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36" name="Text Box 380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37" name="Text Box 380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38" name="Text Box 380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39" name="Text Box 380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40" name="Text Box 380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41" name="Text Box 380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42" name="Text Box 381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43" name="Text Box 381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44" name="Text Box 381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45" name="Text Box 381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46" name="Text Box 381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47" name="Text Box 381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48" name="Text Box 381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49" name="Text Box 381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50" name="Text Box 381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51" name="Text Box 381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52" name="Text Box 382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53" name="Text Box 382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54" name="Text Box 382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55" name="Text Box 382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56" name="Text Box 382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57" name="Text Box 382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58" name="Text Box 382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59" name="Text Box 382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60" name="Text Box 382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61" name="Text Box 382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62" name="Text Box 383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63" name="Text Box 383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64" name="Text Box 383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65" name="Text Box 383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66" name="Text Box 383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67" name="Text Box 383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68" name="Text Box 383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69" name="Text Box 383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70" name="Text Box 383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71" name="Text Box 383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72" name="Text Box 384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73" name="Text Box 384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74" name="Text Box 384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75" name="Text Box 384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76" name="Text Box 384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77" name="Text Box 384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78" name="Text Box 384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79" name="Text Box 384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80" name="Text Box 384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81" name="Text Box 384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82" name="Text Box 385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83" name="Text Box 385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84" name="Text Box 385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85" name="Text Box 385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86" name="Text Box 385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87" name="Text Box 385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88" name="Text Box 385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89" name="Text Box 385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90" name="Text Box 385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91" name="Text Box 385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92" name="Text Box 386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93" name="Text Box 386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94" name="Text Box 386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95" name="Text Box 386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96" name="Text Box 386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97" name="Text Box 386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98" name="Text Box 386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299" name="Text Box 386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00" name="Text Box 386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01" name="Text Box 386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02" name="Text Box 387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03" name="Text Box 387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04" name="Text Box 387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05" name="Text Box 387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06" name="Text Box 387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07" name="Text Box 387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08" name="Text Box 387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09" name="Text Box 387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10" name="Text Box 387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11" name="Text Box 387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12" name="Text Box 388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13" name="Text Box 388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14" name="Text Box 388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15" name="Text Box 388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16" name="Text Box 388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17" name="Text Box 388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18" name="Text Box 388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19" name="Text Box 388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20" name="Text Box 388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21" name="Text Box 388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22" name="Text Box 389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23" name="Text Box 389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24" name="Text Box 389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25" name="Text Box 389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26" name="Text Box 389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27" name="Text Box 389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28" name="Text Box 389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29" name="Text Box 389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30" name="Text Box 389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31" name="Text Box 389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32" name="Text Box 390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33" name="Text Box 390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34" name="Text Box 390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35" name="Text Box 390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36" name="Text Box 390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37" name="Text Box 390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38" name="Text Box 390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39" name="Text Box 390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40" name="Text Box 390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41" name="Text Box 390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42" name="Text Box 391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43" name="Text Box 391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44" name="Text Box 391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45" name="Text Box 391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46" name="Text Box 391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47" name="Text Box 391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48" name="Text Box 391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49" name="Text Box 391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50" name="Text Box 391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51" name="Text Box 391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52" name="Text Box 392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53" name="Text Box 392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54" name="Text Box 392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55" name="Text Box 392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56" name="Text Box 392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57" name="Text Box 392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58" name="Text Box 392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59" name="Text Box 392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60" name="Text Box 392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61" name="Text Box 392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62" name="Text Box 393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63" name="Text Box 393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64" name="Text Box 393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65" name="Text Box 393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66" name="Text Box 393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67" name="Text Box 393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68" name="Text Box 393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69" name="Text Box 393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70" name="Text Box 393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71" name="Text Box 393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72" name="Text Box 394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73" name="Text Box 394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74" name="Text Box 394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75" name="Text Box 394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76" name="Text Box 394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77" name="Text Box 394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78" name="Text Box 394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79" name="Text Box 394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80" name="Text Box 394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81" name="Text Box 394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82" name="Text Box 395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83" name="Text Box 395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84" name="Text Box 395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85" name="Text Box 395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86" name="Text Box 395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87" name="Text Box 395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88" name="Text Box 395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89" name="Text Box 395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90" name="Text Box 395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91" name="Text Box 395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92" name="Text Box 396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93" name="Text Box 396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94" name="Text Box 396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95" name="Text Box 396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96" name="Text Box 396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97" name="Text Box 396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98" name="Text Box 396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399" name="Text Box 396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00" name="Text Box 396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01" name="Text Box 396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02" name="Text Box 397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03" name="Text Box 397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04" name="Text Box 397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05" name="Text Box 397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06" name="Text Box 397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07" name="Text Box 397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08" name="Text Box 397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09" name="Text Box 397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10" name="Text Box 397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11" name="Text Box 397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12" name="Text Box 398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13" name="Text Box 398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14" name="Text Box 398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15" name="Text Box 398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16" name="Text Box 398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17" name="Text Box 398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18" name="Text Box 398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19" name="Text Box 398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20" name="Text Box 398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21" name="Text Box 398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22" name="Text Box 399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23" name="Text Box 399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24" name="Text Box 399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25" name="Text Box 399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26" name="Text Box 399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27" name="Text Box 399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28" name="Text Box 399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29" name="Text Box 399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30" name="Text Box 399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31" name="Text Box 399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32" name="Text Box 400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33" name="Text Box 400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34" name="Text Box 400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35" name="Text Box 400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36" name="Text Box 400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37" name="Text Box 400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38" name="Text Box 400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39" name="Text Box 400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40" name="Text Box 400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41" name="Text Box 400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42" name="Text Box 401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43" name="Text Box 401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44" name="Text Box 401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45" name="Text Box 401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46" name="Text Box 401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47" name="Text Box 401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48" name="Text Box 401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49" name="Text Box 401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50" name="Text Box 401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51" name="Text Box 401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52" name="Text Box 402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53" name="Text Box 402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54" name="Text Box 402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55" name="Text Box 402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56" name="Text Box 402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57" name="Text Box 402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58" name="Text Box 402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59" name="Text Box 402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60" name="Text Box 402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61" name="Text Box 402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62" name="Text Box 403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63" name="Text Box 403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64" name="Text Box 403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65" name="Text Box 403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66" name="Text Box 403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67" name="Text Box 403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68" name="Text Box 403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69" name="Text Box 403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70" name="Text Box 403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71" name="Text Box 403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72" name="Text Box 404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73" name="Text Box 404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74" name="Text Box 404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75" name="Text Box 404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76" name="Text Box 404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77" name="Text Box 404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78" name="Text Box 404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79" name="Text Box 404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80" name="Text Box 404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81" name="Text Box 404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82" name="Text Box 405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83" name="Text Box 405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84" name="Text Box 405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85" name="Text Box 405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86" name="Text Box 405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87" name="Text Box 405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88" name="Text Box 405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89" name="Text Box 405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90" name="Text Box 405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91" name="Text Box 405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92" name="Text Box 406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93" name="Text Box 406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94" name="Text Box 406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95" name="Text Box 406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96" name="Text Box 406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97" name="Text Box 406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98" name="Text Box 406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499" name="Text Box 406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500" name="Text Box 406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501" name="Text Box 406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502" name="Text Box 407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503" name="Text Box 407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504" name="Text Box 407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505" name="Text Box 407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506" name="Text Box 407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507" name="Text Box 407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508" name="Text Box 407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509" name="Text Box 407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510" name="Text Box 407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511" name="Text Box 407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512" name="Text Box 408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513" name="Text Box 408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514" name="Text Box 408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515" name="Text Box 408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516" name="Text Box 408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517" name="Text Box 408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518" name="Text Box 408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519" name="Text Box 408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520" name="Text Box 408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521" name="Text Box 408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22522" name="Text Box 409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22527" name="Text Box 4095"/>
        <xdr:cNvSpPr txBox="1">
          <a:spLocks noChangeArrowheads="1"/>
        </xdr:cNvSpPr>
      </xdr:nvSpPr>
      <xdr:spPr bwMode="auto">
        <a:xfrm>
          <a:off x="161353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3248" name="Text Box 4096"/>
        <xdr:cNvSpPr txBox="1">
          <a:spLocks noChangeArrowheads="1"/>
        </xdr:cNvSpPr>
      </xdr:nvSpPr>
      <xdr:spPr bwMode="auto">
        <a:xfrm>
          <a:off x="161353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15</xdr:col>
      <xdr:colOff>800100</xdr:colOff>
      <xdr:row>8</xdr:row>
      <xdr:rowOff>0</xdr:rowOff>
    </xdr:from>
    <xdr:to>
      <xdr:col>16</xdr:col>
      <xdr:colOff>0</xdr:colOff>
      <xdr:row>8</xdr:row>
      <xdr:rowOff>0</xdr:rowOff>
    </xdr:to>
    <xdr:sp macro="" textlink="">
      <xdr:nvSpPr>
        <xdr:cNvPr id="53249" name="Text Box 4097"/>
        <xdr:cNvSpPr txBox="1">
          <a:spLocks noChangeArrowheads="1"/>
        </xdr:cNvSpPr>
      </xdr:nvSpPr>
      <xdr:spPr bwMode="auto">
        <a:xfrm>
          <a:off x="159639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3250" name="Text Box 4098"/>
        <xdr:cNvSpPr txBox="1">
          <a:spLocks noChangeArrowheads="1"/>
        </xdr:cNvSpPr>
      </xdr:nvSpPr>
      <xdr:spPr bwMode="auto">
        <a:xfrm>
          <a:off x="161353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3251" name="Text Box 4099"/>
        <xdr:cNvSpPr txBox="1">
          <a:spLocks noChangeArrowheads="1"/>
        </xdr:cNvSpPr>
      </xdr:nvSpPr>
      <xdr:spPr bwMode="auto">
        <a:xfrm>
          <a:off x="161353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3252" name="Text Box 4100"/>
        <xdr:cNvSpPr txBox="1">
          <a:spLocks noChangeArrowheads="1"/>
        </xdr:cNvSpPr>
      </xdr:nvSpPr>
      <xdr:spPr bwMode="auto">
        <a:xfrm>
          <a:off x="161353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3253" name="Text Box 4101"/>
        <xdr:cNvSpPr txBox="1">
          <a:spLocks noChangeArrowheads="1"/>
        </xdr:cNvSpPr>
      </xdr:nvSpPr>
      <xdr:spPr bwMode="auto">
        <a:xfrm>
          <a:off x="161353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3254" name="Text Box 4102"/>
        <xdr:cNvSpPr txBox="1">
          <a:spLocks noChangeArrowheads="1"/>
        </xdr:cNvSpPr>
      </xdr:nvSpPr>
      <xdr:spPr bwMode="auto">
        <a:xfrm>
          <a:off x="161353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3255" name="Text Box 4103"/>
        <xdr:cNvSpPr txBox="1">
          <a:spLocks noChangeArrowheads="1"/>
        </xdr:cNvSpPr>
      </xdr:nvSpPr>
      <xdr:spPr bwMode="auto">
        <a:xfrm>
          <a:off x="161353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3256" name="Text Box 4104"/>
        <xdr:cNvSpPr txBox="1">
          <a:spLocks noChangeArrowheads="1"/>
        </xdr:cNvSpPr>
      </xdr:nvSpPr>
      <xdr:spPr bwMode="auto">
        <a:xfrm>
          <a:off x="161353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3257" name="Text Box 4105"/>
        <xdr:cNvSpPr txBox="1">
          <a:spLocks noChangeArrowheads="1"/>
        </xdr:cNvSpPr>
      </xdr:nvSpPr>
      <xdr:spPr bwMode="auto">
        <a:xfrm>
          <a:off x="161353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3258" name="Text Box 4106"/>
        <xdr:cNvSpPr txBox="1">
          <a:spLocks noChangeArrowheads="1"/>
        </xdr:cNvSpPr>
      </xdr:nvSpPr>
      <xdr:spPr bwMode="auto">
        <a:xfrm>
          <a:off x="161353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3259" name="Text Box 4107"/>
        <xdr:cNvSpPr txBox="1">
          <a:spLocks noChangeArrowheads="1"/>
        </xdr:cNvSpPr>
      </xdr:nvSpPr>
      <xdr:spPr bwMode="auto">
        <a:xfrm>
          <a:off x="161353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3260" name="Text Box 4108"/>
        <xdr:cNvSpPr txBox="1">
          <a:spLocks noChangeArrowheads="1"/>
        </xdr:cNvSpPr>
      </xdr:nvSpPr>
      <xdr:spPr bwMode="auto">
        <a:xfrm>
          <a:off x="161353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3261" name="Text Box 4109"/>
        <xdr:cNvSpPr txBox="1">
          <a:spLocks noChangeArrowheads="1"/>
        </xdr:cNvSpPr>
      </xdr:nvSpPr>
      <xdr:spPr bwMode="auto">
        <a:xfrm>
          <a:off x="161353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3262" name="Text Box 4110"/>
        <xdr:cNvSpPr txBox="1">
          <a:spLocks noChangeArrowheads="1"/>
        </xdr:cNvSpPr>
      </xdr:nvSpPr>
      <xdr:spPr bwMode="auto">
        <a:xfrm>
          <a:off x="161353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3263" name="Text Box 4111"/>
        <xdr:cNvSpPr txBox="1">
          <a:spLocks noChangeArrowheads="1"/>
        </xdr:cNvSpPr>
      </xdr:nvSpPr>
      <xdr:spPr bwMode="auto">
        <a:xfrm>
          <a:off x="161353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3264" name="Text Box 4112"/>
        <xdr:cNvSpPr txBox="1">
          <a:spLocks noChangeArrowheads="1"/>
        </xdr:cNvSpPr>
      </xdr:nvSpPr>
      <xdr:spPr bwMode="auto">
        <a:xfrm>
          <a:off x="161353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3265" name="Text Box 4113"/>
        <xdr:cNvSpPr txBox="1">
          <a:spLocks noChangeArrowheads="1"/>
        </xdr:cNvSpPr>
      </xdr:nvSpPr>
      <xdr:spPr bwMode="auto">
        <a:xfrm>
          <a:off x="161353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3266" name="Text Box 4114"/>
        <xdr:cNvSpPr txBox="1">
          <a:spLocks noChangeArrowheads="1"/>
        </xdr:cNvSpPr>
      </xdr:nvSpPr>
      <xdr:spPr bwMode="auto">
        <a:xfrm>
          <a:off x="161353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3267" name="Text Box 4115"/>
        <xdr:cNvSpPr txBox="1">
          <a:spLocks noChangeArrowheads="1"/>
        </xdr:cNvSpPr>
      </xdr:nvSpPr>
      <xdr:spPr bwMode="auto">
        <a:xfrm>
          <a:off x="161353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3268" name="Text Box 4116"/>
        <xdr:cNvSpPr txBox="1">
          <a:spLocks noChangeArrowheads="1"/>
        </xdr:cNvSpPr>
      </xdr:nvSpPr>
      <xdr:spPr bwMode="auto">
        <a:xfrm>
          <a:off x="161353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3269" name="Text Box 4117"/>
        <xdr:cNvSpPr txBox="1">
          <a:spLocks noChangeArrowheads="1"/>
        </xdr:cNvSpPr>
      </xdr:nvSpPr>
      <xdr:spPr bwMode="auto">
        <a:xfrm>
          <a:off x="161353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3270" name="Text Box 4118"/>
        <xdr:cNvSpPr txBox="1">
          <a:spLocks noChangeArrowheads="1"/>
        </xdr:cNvSpPr>
      </xdr:nvSpPr>
      <xdr:spPr bwMode="auto">
        <a:xfrm>
          <a:off x="161353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3271" name="Text Box 4119"/>
        <xdr:cNvSpPr txBox="1">
          <a:spLocks noChangeArrowheads="1"/>
        </xdr:cNvSpPr>
      </xdr:nvSpPr>
      <xdr:spPr bwMode="auto">
        <a:xfrm>
          <a:off x="161353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3272" name="Text Box 4120"/>
        <xdr:cNvSpPr txBox="1">
          <a:spLocks noChangeArrowheads="1"/>
        </xdr:cNvSpPr>
      </xdr:nvSpPr>
      <xdr:spPr bwMode="auto">
        <a:xfrm>
          <a:off x="161353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3273" name="Text Box 4121"/>
        <xdr:cNvSpPr txBox="1">
          <a:spLocks noChangeArrowheads="1"/>
        </xdr:cNvSpPr>
      </xdr:nvSpPr>
      <xdr:spPr bwMode="auto">
        <a:xfrm>
          <a:off x="161353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3274" name="Text Box 4122"/>
        <xdr:cNvSpPr txBox="1">
          <a:spLocks noChangeArrowheads="1"/>
        </xdr:cNvSpPr>
      </xdr:nvSpPr>
      <xdr:spPr bwMode="auto">
        <a:xfrm>
          <a:off x="161353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3275" name="Text Box 4123"/>
        <xdr:cNvSpPr txBox="1">
          <a:spLocks noChangeArrowheads="1"/>
        </xdr:cNvSpPr>
      </xdr:nvSpPr>
      <xdr:spPr bwMode="auto">
        <a:xfrm>
          <a:off x="161353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276" name="Text Box 4124"/>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277" name="Text Box 412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800100</xdr:colOff>
      <xdr:row>8</xdr:row>
      <xdr:rowOff>0</xdr:rowOff>
    </xdr:from>
    <xdr:to>
      <xdr:col>20</xdr:col>
      <xdr:colOff>0</xdr:colOff>
      <xdr:row>8</xdr:row>
      <xdr:rowOff>0</xdr:rowOff>
    </xdr:to>
    <xdr:sp macro="" textlink="">
      <xdr:nvSpPr>
        <xdr:cNvPr id="53278" name="Text Box 4126"/>
        <xdr:cNvSpPr txBox="1">
          <a:spLocks noChangeArrowheads="1"/>
        </xdr:cNvSpPr>
      </xdr:nvSpPr>
      <xdr:spPr bwMode="auto">
        <a:xfrm>
          <a:off x="198501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279" name="Text Box 4127"/>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280" name="Text Box 412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281" name="Text Box 412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282" name="Text Box 413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283" name="Text Box 413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284" name="Text Box 413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285" name="Text Box 413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286" name="Text Box 4134"/>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287" name="Text Box 413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288" name="Text Box 413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289" name="Text Box 4137"/>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290" name="Text Box 413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291" name="Text Box 413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292" name="Text Box 414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293" name="Text Box 414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294" name="Text Box 414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295" name="Text Box 414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296" name="Text Box 4144"/>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297" name="Text Box 414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298" name="Text Box 414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299" name="Text Box 4147"/>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300" name="Text Box 414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301" name="Text Box 414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302" name="Text Box 415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303" name="Text Box 415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304" name="Text Box 415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05" name="Text Box 41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06" name="Text Box 41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07" name="Text Box 41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08" name="Text Box 41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09" name="Text Box 41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10" name="Text Box 41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11" name="Text Box 41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12" name="Text Box 41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13" name="Text Box 41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14" name="Text Box 41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15" name="Text Box 41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16" name="Text Box 41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17" name="Text Box 41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18" name="Text Box 41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19" name="Text Box 41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20" name="Text Box 41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21" name="Text Box 41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22" name="Text Box 41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23" name="Text Box 41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24" name="Text Box 41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25" name="Text Box 41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26" name="Text Box 41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27" name="Text Box 41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28" name="Text Box 41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29" name="Text Box 41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30" name="Text Box 41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31" name="Text Box 41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32" name="Text Box 41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33" name="Text Box 41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34" name="Text Box 41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35" name="Text Box 41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36" name="Text Box 41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37" name="Text Box 418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38" name="Text Box 418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39" name="Text Box 418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40" name="Text Box 418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41" name="Text Box 41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42" name="Text Box 419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43" name="Text Box 419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44" name="Text Box 419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45" name="Text Box 419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46" name="Text Box 419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47" name="Text Box 419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48" name="Text Box 419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49" name="Text Box 419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50" name="Text Box 419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51" name="Text Box 419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52" name="Text Box 420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53" name="Text Box 420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54" name="Text Box 420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55" name="Text Box 420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56" name="Text Box 420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57" name="Text Box 420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58" name="Text Box 420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59" name="Text Box 420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60" name="Text Box 42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61" name="Text Box 42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62" name="Text Box 421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63" name="Text Box 421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64" name="Text Box 421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65" name="Text Box 421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66" name="Text Box 421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67" name="Text Box 421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68" name="Text Box 42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69" name="Text Box 42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70" name="Text Box 421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71" name="Text Box 421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72" name="Text Box 422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73" name="Text Box 422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74" name="Text Box 422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75" name="Text Box 42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76" name="Text Box 422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77" name="Text Box 422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78" name="Text Box 422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79" name="Text Box 422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80" name="Text Box 422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81" name="Text Box 422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82" name="Text Box 423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83" name="Text Box 423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84" name="Text Box 42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85" name="Text Box 42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86" name="Text Box 42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87" name="Text Box 42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88" name="Text Box 42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89" name="Text Box 42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90" name="Text Box 42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91" name="Text Box 42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92" name="Text Box 42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93" name="Text Box 42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94" name="Text Box 42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95" name="Text Box 424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96" name="Text Box 424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97" name="Text Box 424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98" name="Text Box 424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399" name="Text Box 42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00" name="Text Box 424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01" name="Text Box 424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02" name="Text Box 425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03" name="Text Box 425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04" name="Text Box 425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05" name="Text Box 42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06" name="Text Box 42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07" name="Text Box 42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08" name="Text Box 42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09" name="Text Box 42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10" name="Text Box 42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11" name="Text Box 42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12" name="Text Box 42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13" name="Text Box 42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14" name="Text Box 42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15" name="Text Box 42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16" name="Text Box 42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17" name="Text Box 42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18" name="Text Box 42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19" name="Text Box 42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20" name="Text Box 42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21" name="Text Box 42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22" name="Text Box 42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23" name="Text Box 42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24" name="Text Box 42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25" name="Text Box 42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26" name="Text Box 42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27" name="Text Box 42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28" name="Text Box 42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29" name="Text Box 42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30" name="Text Box 42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31" name="Text Box 42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32" name="Text Box 42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33" name="Text Box 42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34" name="Text Box 42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35" name="Text Box 42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36" name="Text Box 42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37" name="Text Box 428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38" name="Text Box 428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39" name="Text Box 428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40" name="Text Box 428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41" name="Text Box 42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42" name="Text Box 429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43" name="Text Box 429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44" name="Text Box 429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45" name="Text Box 429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46" name="Text Box 429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47" name="Text Box 429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48" name="Text Box 429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49" name="Text Box 429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50" name="Text Box 429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51" name="Text Box 429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52" name="Text Box 430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53" name="Text Box 430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54" name="Text Box 430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55" name="Text Box 430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56" name="Text Box 430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57" name="Text Box 430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58" name="Text Box 430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59" name="Text Box 430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60" name="Text Box 43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61" name="Text Box 43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62" name="Text Box 431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63" name="Text Box 431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64" name="Text Box 431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65" name="Text Box 431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66" name="Text Box 431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67" name="Text Box 431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68" name="Text Box 43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69" name="Text Box 43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70" name="Text Box 431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71" name="Text Box 431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72" name="Text Box 432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73" name="Text Box 432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74" name="Text Box 432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75" name="Text Box 43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76" name="Text Box 432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77" name="Text Box 432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78" name="Text Box 432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79" name="Text Box 432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80" name="Text Box 432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81" name="Text Box 432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82" name="Text Box 433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83" name="Text Box 433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84" name="Text Box 43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85" name="Text Box 43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86" name="Text Box 43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87" name="Text Box 43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88" name="Text Box 43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89" name="Text Box 43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90" name="Text Box 43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91" name="Text Box 43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92" name="Text Box 43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93" name="Text Box 43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94" name="Text Box 43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95" name="Text Box 434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96" name="Text Box 434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97" name="Text Box 434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98" name="Text Box 434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499" name="Text Box 43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00" name="Text Box 434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01" name="Text Box 434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02" name="Text Box 435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03" name="Text Box 435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04" name="Text Box 435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05" name="Text Box 43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06" name="Text Box 43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07" name="Text Box 43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08" name="Text Box 43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09" name="Text Box 43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10" name="Text Box 43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11" name="Text Box 43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12" name="Text Box 43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13" name="Text Box 43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14" name="Text Box 43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15" name="Text Box 43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16" name="Text Box 43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17" name="Text Box 43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18" name="Text Box 43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19" name="Text Box 43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20" name="Text Box 43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21" name="Text Box 43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22" name="Text Box 43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23" name="Text Box 43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24" name="Text Box 43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25" name="Text Box 43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26" name="Text Box 43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27" name="Text Box 43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28" name="Text Box 43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29" name="Text Box 43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30" name="Text Box 43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31" name="Text Box 43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32" name="Text Box 43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33" name="Text Box 43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34" name="Text Box 43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35" name="Text Box 43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36" name="Text Box 43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37" name="Text Box 438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38" name="Text Box 438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39" name="Text Box 438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40" name="Text Box 438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41" name="Text Box 43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42" name="Text Box 439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43" name="Text Box 439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44" name="Text Box 439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45" name="Text Box 439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46" name="Text Box 439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47" name="Text Box 439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48" name="Text Box 439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49" name="Text Box 439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50" name="Text Box 439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51" name="Text Box 439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52" name="Text Box 440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53" name="Text Box 440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54" name="Text Box 440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55" name="Text Box 440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56" name="Text Box 440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57" name="Text Box 440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58" name="Text Box 440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59" name="Text Box 440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60" name="Text Box 44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61" name="Text Box 44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62" name="Text Box 441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63" name="Text Box 441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64" name="Text Box 441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65" name="Text Box 441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66" name="Text Box 441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67" name="Text Box 441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68" name="Text Box 44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69" name="Text Box 44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70" name="Text Box 441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71" name="Text Box 441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72" name="Text Box 442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73" name="Text Box 442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74" name="Text Box 442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75" name="Text Box 44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76" name="Text Box 442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77" name="Text Box 442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78" name="Text Box 442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79" name="Text Box 442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80" name="Text Box 442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81" name="Text Box 442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82" name="Text Box 443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83" name="Text Box 443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84" name="Text Box 44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85" name="Text Box 44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86" name="Text Box 44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87" name="Text Box 44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88" name="Text Box 44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89" name="Text Box 44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90" name="Text Box 44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91" name="Text Box 44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92" name="Text Box 44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93" name="Text Box 44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594" name="Text Box 44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21</xdr:col>
      <xdr:colOff>800100</xdr:colOff>
      <xdr:row>8</xdr:row>
      <xdr:rowOff>0</xdr:rowOff>
    </xdr:from>
    <xdr:to>
      <xdr:col>22</xdr:col>
      <xdr:colOff>0</xdr:colOff>
      <xdr:row>8</xdr:row>
      <xdr:rowOff>0</xdr:rowOff>
    </xdr:to>
    <xdr:sp macro="" textlink="">
      <xdr:nvSpPr>
        <xdr:cNvPr id="53595" name="Text Box 4443"/>
        <xdr:cNvSpPr txBox="1">
          <a:spLocks noChangeArrowheads="1"/>
        </xdr:cNvSpPr>
      </xdr:nvSpPr>
      <xdr:spPr bwMode="auto">
        <a:xfrm>
          <a:off x="217932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800100</xdr:colOff>
      <xdr:row>8</xdr:row>
      <xdr:rowOff>0</xdr:rowOff>
    </xdr:from>
    <xdr:to>
      <xdr:col>19</xdr:col>
      <xdr:colOff>0</xdr:colOff>
      <xdr:row>8</xdr:row>
      <xdr:rowOff>0</xdr:rowOff>
    </xdr:to>
    <xdr:sp macro="" textlink="">
      <xdr:nvSpPr>
        <xdr:cNvPr id="53596" name="Text Box 4444"/>
        <xdr:cNvSpPr txBox="1">
          <a:spLocks noChangeArrowheads="1"/>
        </xdr:cNvSpPr>
      </xdr:nvSpPr>
      <xdr:spPr bwMode="auto">
        <a:xfrm>
          <a:off x="188785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597" name="Text Box 444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598" name="Text Box 444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800100</xdr:colOff>
      <xdr:row>8</xdr:row>
      <xdr:rowOff>0</xdr:rowOff>
    </xdr:from>
    <xdr:to>
      <xdr:col>20</xdr:col>
      <xdr:colOff>0</xdr:colOff>
      <xdr:row>8</xdr:row>
      <xdr:rowOff>0</xdr:rowOff>
    </xdr:to>
    <xdr:sp macro="" textlink="">
      <xdr:nvSpPr>
        <xdr:cNvPr id="53599" name="Text Box 4447"/>
        <xdr:cNvSpPr txBox="1">
          <a:spLocks noChangeArrowheads="1"/>
        </xdr:cNvSpPr>
      </xdr:nvSpPr>
      <xdr:spPr bwMode="auto">
        <a:xfrm>
          <a:off x="198501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00" name="Text Box 444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01" name="Text Box 444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02" name="Text Box 445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03" name="Text Box 445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04" name="Text Box 445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05" name="Text Box 445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06" name="Text Box 4454"/>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07" name="Text Box 445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08" name="Text Box 445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09" name="Text Box 4457"/>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10" name="Text Box 445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11" name="Text Box 445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12" name="Text Box 446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13" name="Text Box 446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14" name="Text Box 446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15" name="Text Box 446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16" name="Text Box 4464"/>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17" name="Text Box 446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18" name="Text Box 446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19" name="Text Box 4467"/>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20" name="Text Box 446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21" name="Text Box 446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22" name="Text Box 447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23" name="Text Box 447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24" name="Text Box 447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25" name="Text Box 447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800100</xdr:colOff>
      <xdr:row>8</xdr:row>
      <xdr:rowOff>0</xdr:rowOff>
    </xdr:from>
    <xdr:to>
      <xdr:col>19</xdr:col>
      <xdr:colOff>0</xdr:colOff>
      <xdr:row>8</xdr:row>
      <xdr:rowOff>0</xdr:rowOff>
    </xdr:to>
    <xdr:sp macro="" textlink="">
      <xdr:nvSpPr>
        <xdr:cNvPr id="53626" name="Text Box 4474"/>
        <xdr:cNvSpPr txBox="1">
          <a:spLocks noChangeArrowheads="1"/>
        </xdr:cNvSpPr>
      </xdr:nvSpPr>
      <xdr:spPr bwMode="auto">
        <a:xfrm>
          <a:off x="188785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27" name="Text Box 447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28" name="Text Box 447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800100</xdr:colOff>
      <xdr:row>8</xdr:row>
      <xdr:rowOff>0</xdr:rowOff>
    </xdr:from>
    <xdr:to>
      <xdr:col>20</xdr:col>
      <xdr:colOff>0</xdr:colOff>
      <xdr:row>8</xdr:row>
      <xdr:rowOff>0</xdr:rowOff>
    </xdr:to>
    <xdr:sp macro="" textlink="">
      <xdr:nvSpPr>
        <xdr:cNvPr id="53629" name="Text Box 4477"/>
        <xdr:cNvSpPr txBox="1">
          <a:spLocks noChangeArrowheads="1"/>
        </xdr:cNvSpPr>
      </xdr:nvSpPr>
      <xdr:spPr bwMode="auto">
        <a:xfrm>
          <a:off x="198501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30" name="Text Box 447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31" name="Text Box 447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32" name="Text Box 448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33" name="Text Box 448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34" name="Text Box 448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35" name="Text Box 448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36" name="Text Box 4484"/>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37" name="Text Box 448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38" name="Text Box 448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39" name="Text Box 4487"/>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40" name="Text Box 448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41" name="Text Box 448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42" name="Text Box 449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43" name="Text Box 449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44" name="Text Box 449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45" name="Text Box 449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46" name="Text Box 4494"/>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47" name="Text Box 449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48" name="Text Box 449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49" name="Text Box 4497"/>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50" name="Text Box 449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51" name="Text Box 449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52" name="Text Box 450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53" name="Text Box 450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54" name="Text Box 450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55" name="Text Box 450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21</xdr:col>
      <xdr:colOff>800100</xdr:colOff>
      <xdr:row>8</xdr:row>
      <xdr:rowOff>0</xdr:rowOff>
    </xdr:from>
    <xdr:to>
      <xdr:col>22</xdr:col>
      <xdr:colOff>0</xdr:colOff>
      <xdr:row>8</xdr:row>
      <xdr:rowOff>0</xdr:rowOff>
    </xdr:to>
    <xdr:sp macro="" textlink="">
      <xdr:nvSpPr>
        <xdr:cNvPr id="53656" name="Text Box 4504"/>
        <xdr:cNvSpPr txBox="1">
          <a:spLocks noChangeArrowheads="1"/>
        </xdr:cNvSpPr>
      </xdr:nvSpPr>
      <xdr:spPr bwMode="auto">
        <a:xfrm>
          <a:off x="217932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57" name="Text Box 450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58" name="Text Box 450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800100</xdr:colOff>
      <xdr:row>8</xdr:row>
      <xdr:rowOff>0</xdr:rowOff>
    </xdr:from>
    <xdr:to>
      <xdr:col>20</xdr:col>
      <xdr:colOff>0</xdr:colOff>
      <xdr:row>8</xdr:row>
      <xdr:rowOff>0</xdr:rowOff>
    </xdr:to>
    <xdr:sp macro="" textlink="">
      <xdr:nvSpPr>
        <xdr:cNvPr id="53659" name="Text Box 4507"/>
        <xdr:cNvSpPr txBox="1">
          <a:spLocks noChangeArrowheads="1"/>
        </xdr:cNvSpPr>
      </xdr:nvSpPr>
      <xdr:spPr bwMode="auto">
        <a:xfrm>
          <a:off x="198501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60" name="Text Box 450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61" name="Text Box 450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62" name="Text Box 451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63" name="Text Box 451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64" name="Text Box 451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65" name="Text Box 451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66" name="Text Box 4514"/>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67" name="Text Box 451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68" name="Text Box 451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69" name="Text Box 4517"/>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70" name="Text Box 451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71" name="Text Box 451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72" name="Text Box 452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73" name="Text Box 452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74" name="Text Box 452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75" name="Text Box 452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76" name="Text Box 4524"/>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77" name="Text Box 452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78" name="Text Box 452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79" name="Text Box 4527"/>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80" name="Text Box 452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81" name="Text Box 452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82" name="Text Box 453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83" name="Text Box 453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84" name="Text Box 453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85" name="Text Box 453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21</xdr:col>
      <xdr:colOff>800100</xdr:colOff>
      <xdr:row>8</xdr:row>
      <xdr:rowOff>0</xdr:rowOff>
    </xdr:from>
    <xdr:to>
      <xdr:col>22</xdr:col>
      <xdr:colOff>0</xdr:colOff>
      <xdr:row>8</xdr:row>
      <xdr:rowOff>0</xdr:rowOff>
    </xdr:to>
    <xdr:sp macro="" textlink="">
      <xdr:nvSpPr>
        <xdr:cNvPr id="53686" name="Text Box 4534"/>
        <xdr:cNvSpPr txBox="1">
          <a:spLocks noChangeArrowheads="1"/>
        </xdr:cNvSpPr>
      </xdr:nvSpPr>
      <xdr:spPr bwMode="auto">
        <a:xfrm>
          <a:off x="217932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87" name="Text Box 453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88" name="Text Box 453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800100</xdr:colOff>
      <xdr:row>8</xdr:row>
      <xdr:rowOff>0</xdr:rowOff>
    </xdr:from>
    <xdr:to>
      <xdr:col>20</xdr:col>
      <xdr:colOff>0</xdr:colOff>
      <xdr:row>8</xdr:row>
      <xdr:rowOff>0</xdr:rowOff>
    </xdr:to>
    <xdr:sp macro="" textlink="">
      <xdr:nvSpPr>
        <xdr:cNvPr id="53689" name="Text Box 4537"/>
        <xdr:cNvSpPr txBox="1">
          <a:spLocks noChangeArrowheads="1"/>
        </xdr:cNvSpPr>
      </xdr:nvSpPr>
      <xdr:spPr bwMode="auto">
        <a:xfrm>
          <a:off x="198501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90" name="Text Box 453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91" name="Text Box 453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92" name="Text Box 454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93" name="Text Box 454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94" name="Text Box 454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95" name="Text Box 454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96" name="Text Box 4544"/>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97" name="Text Box 454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98" name="Text Box 454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699" name="Text Box 4547"/>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00" name="Text Box 454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01" name="Text Box 454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02" name="Text Box 455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03" name="Text Box 455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04" name="Text Box 455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05" name="Text Box 455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06" name="Text Box 4554"/>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07" name="Text Box 455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08" name="Text Box 455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09" name="Text Box 4557"/>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10" name="Text Box 455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11" name="Text Box 455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12" name="Text Box 456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13" name="Text Box 456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14" name="Text Box 456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15" name="Text Box 456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21</xdr:col>
      <xdr:colOff>800100</xdr:colOff>
      <xdr:row>8</xdr:row>
      <xdr:rowOff>0</xdr:rowOff>
    </xdr:from>
    <xdr:to>
      <xdr:col>22</xdr:col>
      <xdr:colOff>0</xdr:colOff>
      <xdr:row>8</xdr:row>
      <xdr:rowOff>0</xdr:rowOff>
    </xdr:to>
    <xdr:sp macro="" textlink="">
      <xdr:nvSpPr>
        <xdr:cNvPr id="53716" name="Text Box 4564"/>
        <xdr:cNvSpPr txBox="1">
          <a:spLocks noChangeArrowheads="1"/>
        </xdr:cNvSpPr>
      </xdr:nvSpPr>
      <xdr:spPr bwMode="auto">
        <a:xfrm>
          <a:off x="217932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17" name="Text Box 456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18" name="Text Box 456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800100</xdr:colOff>
      <xdr:row>8</xdr:row>
      <xdr:rowOff>0</xdr:rowOff>
    </xdr:from>
    <xdr:to>
      <xdr:col>20</xdr:col>
      <xdr:colOff>0</xdr:colOff>
      <xdr:row>8</xdr:row>
      <xdr:rowOff>0</xdr:rowOff>
    </xdr:to>
    <xdr:sp macro="" textlink="">
      <xdr:nvSpPr>
        <xdr:cNvPr id="53719" name="Text Box 4567"/>
        <xdr:cNvSpPr txBox="1">
          <a:spLocks noChangeArrowheads="1"/>
        </xdr:cNvSpPr>
      </xdr:nvSpPr>
      <xdr:spPr bwMode="auto">
        <a:xfrm>
          <a:off x="198501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20" name="Text Box 456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21" name="Text Box 456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22" name="Text Box 457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23" name="Text Box 457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24" name="Text Box 457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25" name="Text Box 457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26" name="Text Box 4574"/>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27" name="Text Box 457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28" name="Text Box 457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29" name="Text Box 4577"/>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30" name="Text Box 457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31" name="Text Box 457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32" name="Text Box 458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33" name="Text Box 458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34" name="Text Box 458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35" name="Text Box 458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36" name="Text Box 4584"/>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37" name="Text Box 458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38" name="Text Box 458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39" name="Text Box 4587"/>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40" name="Text Box 458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41" name="Text Box 458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42" name="Text Box 459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43" name="Text Box 459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44" name="Text Box 459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45" name="Text Box 459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21</xdr:col>
      <xdr:colOff>800100</xdr:colOff>
      <xdr:row>8</xdr:row>
      <xdr:rowOff>0</xdr:rowOff>
    </xdr:from>
    <xdr:to>
      <xdr:col>22</xdr:col>
      <xdr:colOff>0</xdr:colOff>
      <xdr:row>8</xdr:row>
      <xdr:rowOff>0</xdr:rowOff>
    </xdr:to>
    <xdr:sp macro="" textlink="">
      <xdr:nvSpPr>
        <xdr:cNvPr id="53746" name="Text Box 4594"/>
        <xdr:cNvSpPr txBox="1">
          <a:spLocks noChangeArrowheads="1"/>
        </xdr:cNvSpPr>
      </xdr:nvSpPr>
      <xdr:spPr bwMode="auto">
        <a:xfrm>
          <a:off x="217932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47" name="Text Box 459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48" name="Text Box 459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800100</xdr:colOff>
      <xdr:row>8</xdr:row>
      <xdr:rowOff>0</xdr:rowOff>
    </xdr:from>
    <xdr:to>
      <xdr:col>20</xdr:col>
      <xdr:colOff>0</xdr:colOff>
      <xdr:row>8</xdr:row>
      <xdr:rowOff>0</xdr:rowOff>
    </xdr:to>
    <xdr:sp macro="" textlink="">
      <xdr:nvSpPr>
        <xdr:cNvPr id="53749" name="Text Box 4597"/>
        <xdr:cNvSpPr txBox="1">
          <a:spLocks noChangeArrowheads="1"/>
        </xdr:cNvSpPr>
      </xdr:nvSpPr>
      <xdr:spPr bwMode="auto">
        <a:xfrm>
          <a:off x="198501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50" name="Text Box 459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51" name="Text Box 459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52" name="Text Box 460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53" name="Text Box 460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54" name="Text Box 460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55" name="Text Box 460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56" name="Text Box 4604"/>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57" name="Text Box 460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58" name="Text Box 460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59" name="Text Box 4607"/>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60" name="Text Box 460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61" name="Text Box 460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62" name="Text Box 461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63" name="Text Box 461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64" name="Text Box 461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65" name="Text Box 461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66" name="Text Box 4614"/>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67" name="Text Box 461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68" name="Text Box 461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69" name="Text Box 4617"/>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70" name="Text Box 461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71" name="Text Box 461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72" name="Text Box 462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73" name="Text Box 462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74" name="Text Box 462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75" name="Text Box 462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21</xdr:col>
      <xdr:colOff>800100</xdr:colOff>
      <xdr:row>8</xdr:row>
      <xdr:rowOff>0</xdr:rowOff>
    </xdr:from>
    <xdr:to>
      <xdr:col>22</xdr:col>
      <xdr:colOff>0</xdr:colOff>
      <xdr:row>8</xdr:row>
      <xdr:rowOff>0</xdr:rowOff>
    </xdr:to>
    <xdr:sp macro="" textlink="">
      <xdr:nvSpPr>
        <xdr:cNvPr id="53776" name="Text Box 4624"/>
        <xdr:cNvSpPr txBox="1">
          <a:spLocks noChangeArrowheads="1"/>
        </xdr:cNvSpPr>
      </xdr:nvSpPr>
      <xdr:spPr bwMode="auto">
        <a:xfrm>
          <a:off x="217932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77" name="Text Box 462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78" name="Text Box 462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800100</xdr:colOff>
      <xdr:row>8</xdr:row>
      <xdr:rowOff>0</xdr:rowOff>
    </xdr:from>
    <xdr:to>
      <xdr:col>20</xdr:col>
      <xdr:colOff>0</xdr:colOff>
      <xdr:row>8</xdr:row>
      <xdr:rowOff>0</xdr:rowOff>
    </xdr:to>
    <xdr:sp macro="" textlink="">
      <xdr:nvSpPr>
        <xdr:cNvPr id="53779" name="Text Box 4627"/>
        <xdr:cNvSpPr txBox="1">
          <a:spLocks noChangeArrowheads="1"/>
        </xdr:cNvSpPr>
      </xdr:nvSpPr>
      <xdr:spPr bwMode="auto">
        <a:xfrm>
          <a:off x="198501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80" name="Text Box 462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81" name="Text Box 462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82" name="Text Box 463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83" name="Text Box 463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84" name="Text Box 463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85" name="Text Box 463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86" name="Text Box 4634"/>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87" name="Text Box 463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88" name="Text Box 463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89" name="Text Box 4637"/>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90" name="Text Box 463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91" name="Text Box 463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92" name="Text Box 464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93" name="Text Box 464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94" name="Text Box 464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95" name="Text Box 464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96" name="Text Box 4644"/>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97" name="Text Box 464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98" name="Text Box 464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799" name="Text Box 4647"/>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00" name="Text Box 464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01" name="Text Box 464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02" name="Text Box 465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03" name="Text Box 465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04" name="Text Box 465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05" name="Text Box 465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21</xdr:col>
      <xdr:colOff>800100</xdr:colOff>
      <xdr:row>8</xdr:row>
      <xdr:rowOff>0</xdr:rowOff>
    </xdr:from>
    <xdr:to>
      <xdr:col>22</xdr:col>
      <xdr:colOff>0</xdr:colOff>
      <xdr:row>8</xdr:row>
      <xdr:rowOff>0</xdr:rowOff>
    </xdr:to>
    <xdr:sp macro="" textlink="">
      <xdr:nvSpPr>
        <xdr:cNvPr id="53806" name="Text Box 4654"/>
        <xdr:cNvSpPr txBox="1">
          <a:spLocks noChangeArrowheads="1"/>
        </xdr:cNvSpPr>
      </xdr:nvSpPr>
      <xdr:spPr bwMode="auto">
        <a:xfrm>
          <a:off x="217932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07" name="Text Box 465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08" name="Text Box 465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800100</xdr:colOff>
      <xdr:row>8</xdr:row>
      <xdr:rowOff>0</xdr:rowOff>
    </xdr:from>
    <xdr:to>
      <xdr:col>20</xdr:col>
      <xdr:colOff>0</xdr:colOff>
      <xdr:row>8</xdr:row>
      <xdr:rowOff>0</xdr:rowOff>
    </xdr:to>
    <xdr:sp macro="" textlink="">
      <xdr:nvSpPr>
        <xdr:cNvPr id="53809" name="Text Box 4657"/>
        <xdr:cNvSpPr txBox="1">
          <a:spLocks noChangeArrowheads="1"/>
        </xdr:cNvSpPr>
      </xdr:nvSpPr>
      <xdr:spPr bwMode="auto">
        <a:xfrm>
          <a:off x="198501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10" name="Text Box 465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11" name="Text Box 465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12" name="Text Box 466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13" name="Text Box 466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14" name="Text Box 466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15" name="Text Box 466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16" name="Text Box 4664"/>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17" name="Text Box 466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18" name="Text Box 466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19" name="Text Box 4667"/>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20" name="Text Box 466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21" name="Text Box 466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22" name="Text Box 467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23" name="Text Box 467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24" name="Text Box 467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25" name="Text Box 467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26" name="Text Box 4674"/>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27" name="Text Box 467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28" name="Text Box 467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29" name="Text Box 4677"/>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30" name="Text Box 467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31" name="Text Box 467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32" name="Text Box 468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33" name="Text Box 468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34" name="Text Box 468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35" name="Text Box 468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36" name="Text Box 4684"/>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37" name="Text Box 468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800100</xdr:colOff>
      <xdr:row>8</xdr:row>
      <xdr:rowOff>0</xdr:rowOff>
    </xdr:from>
    <xdr:to>
      <xdr:col>20</xdr:col>
      <xdr:colOff>0</xdr:colOff>
      <xdr:row>8</xdr:row>
      <xdr:rowOff>0</xdr:rowOff>
    </xdr:to>
    <xdr:sp macro="" textlink="">
      <xdr:nvSpPr>
        <xdr:cNvPr id="53838" name="Text Box 4686"/>
        <xdr:cNvSpPr txBox="1">
          <a:spLocks noChangeArrowheads="1"/>
        </xdr:cNvSpPr>
      </xdr:nvSpPr>
      <xdr:spPr bwMode="auto">
        <a:xfrm>
          <a:off x="198501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39" name="Text Box 4687"/>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40" name="Text Box 468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41" name="Text Box 468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42" name="Text Box 469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43" name="Text Box 469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44" name="Text Box 469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45" name="Text Box 469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46" name="Text Box 4694"/>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47" name="Text Box 469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48" name="Text Box 469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49" name="Text Box 4697"/>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50" name="Text Box 469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51" name="Text Box 469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52" name="Text Box 470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53" name="Text Box 470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54" name="Text Box 470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55" name="Text Box 470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56" name="Text Box 4704"/>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57" name="Text Box 470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58" name="Text Box 470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59" name="Text Box 4707"/>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60" name="Text Box 470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61" name="Text Box 470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62" name="Text Box 471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63" name="Text Box 471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64" name="Text Box 471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65" name="Text Box 471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66" name="Text Box 4714"/>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800100</xdr:colOff>
      <xdr:row>8</xdr:row>
      <xdr:rowOff>0</xdr:rowOff>
    </xdr:from>
    <xdr:to>
      <xdr:col>20</xdr:col>
      <xdr:colOff>0</xdr:colOff>
      <xdr:row>8</xdr:row>
      <xdr:rowOff>0</xdr:rowOff>
    </xdr:to>
    <xdr:sp macro="" textlink="">
      <xdr:nvSpPr>
        <xdr:cNvPr id="53867" name="Text Box 4715"/>
        <xdr:cNvSpPr txBox="1">
          <a:spLocks noChangeArrowheads="1"/>
        </xdr:cNvSpPr>
      </xdr:nvSpPr>
      <xdr:spPr bwMode="auto">
        <a:xfrm>
          <a:off x="198501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68" name="Text Box 471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69" name="Text Box 4717"/>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70" name="Text Box 471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71" name="Text Box 471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72" name="Text Box 472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73" name="Text Box 472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74" name="Text Box 472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75" name="Text Box 472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76" name="Text Box 4724"/>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77" name="Text Box 472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78" name="Text Box 472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79" name="Text Box 4727"/>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80" name="Text Box 472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81" name="Text Box 472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82" name="Text Box 473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83" name="Text Box 473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84" name="Text Box 473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85" name="Text Box 473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86" name="Text Box 4734"/>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87" name="Text Box 473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88" name="Text Box 473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89" name="Text Box 4737"/>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90" name="Text Box 473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91" name="Text Box 473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92" name="Text Box 474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93" name="Text Box 474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894" name="Text Box 47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95" name="Text Box 474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96" name="Text Box 4744"/>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800100</xdr:colOff>
      <xdr:row>8</xdr:row>
      <xdr:rowOff>0</xdr:rowOff>
    </xdr:from>
    <xdr:to>
      <xdr:col>20</xdr:col>
      <xdr:colOff>0</xdr:colOff>
      <xdr:row>8</xdr:row>
      <xdr:rowOff>0</xdr:rowOff>
    </xdr:to>
    <xdr:sp macro="" textlink="">
      <xdr:nvSpPr>
        <xdr:cNvPr id="53897" name="Text Box 4745"/>
        <xdr:cNvSpPr txBox="1">
          <a:spLocks noChangeArrowheads="1"/>
        </xdr:cNvSpPr>
      </xdr:nvSpPr>
      <xdr:spPr bwMode="auto">
        <a:xfrm>
          <a:off x="198501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98" name="Text Box 474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899" name="Text Box 4747"/>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00" name="Text Box 474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01" name="Text Box 474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02" name="Text Box 475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03" name="Text Box 475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04" name="Text Box 475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05" name="Text Box 475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06" name="Text Box 4754"/>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07" name="Text Box 475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08" name="Text Box 475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09" name="Text Box 4757"/>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10" name="Text Box 475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11" name="Text Box 475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12" name="Text Box 476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13" name="Text Box 476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14" name="Text Box 476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15" name="Text Box 476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16" name="Text Box 4764"/>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17" name="Text Box 476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18" name="Text Box 476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19" name="Text Box 4767"/>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20" name="Text Box 476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21" name="Text Box 476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22" name="Text Box 477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23" name="Text Box 477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924" name="Text Box 47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925" name="Text Box 47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26" name="Text Box 4774"/>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27" name="Text Box 477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800100</xdr:colOff>
      <xdr:row>8</xdr:row>
      <xdr:rowOff>0</xdr:rowOff>
    </xdr:from>
    <xdr:to>
      <xdr:col>20</xdr:col>
      <xdr:colOff>0</xdr:colOff>
      <xdr:row>8</xdr:row>
      <xdr:rowOff>0</xdr:rowOff>
    </xdr:to>
    <xdr:sp macro="" textlink="">
      <xdr:nvSpPr>
        <xdr:cNvPr id="53928" name="Text Box 4776"/>
        <xdr:cNvSpPr txBox="1">
          <a:spLocks noChangeArrowheads="1"/>
        </xdr:cNvSpPr>
      </xdr:nvSpPr>
      <xdr:spPr bwMode="auto">
        <a:xfrm>
          <a:off x="198501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29" name="Text Box 4777"/>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30" name="Text Box 477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31" name="Text Box 477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32" name="Text Box 478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33" name="Text Box 478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34" name="Text Box 478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35" name="Text Box 478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36" name="Text Box 4784"/>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37" name="Text Box 478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38" name="Text Box 478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39" name="Text Box 4787"/>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40" name="Text Box 478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41" name="Text Box 478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42" name="Text Box 479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43" name="Text Box 479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44" name="Text Box 479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45" name="Text Box 479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46" name="Text Box 4794"/>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47" name="Text Box 479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48" name="Text Box 479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49" name="Text Box 4797"/>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50" name="Text Box 479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51" name="Text Box 479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52" name="Text Box 480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53" name="Text Box 480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54" name="Text Box 480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55" name="Text Box 480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56" name="Text Box 4804"/>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19</xdr:col>
      <xdr:colOff>800100</xdr:colOff>
      <xdr:row>8</xdr:row>
      <xdr:rowOff>0</xdr:rowOff>
    </xdr:from>
    <xdr:to>
      <xdr:col>20</xdr:col>
      <xdr:colOff>0</xdr:colOff>
      <xdr:row>8</xdr:row>
      <xdr:rowOff>0</xdr:rowOff>
    </xdr:to>
    <xdr:sp macro="" textlink="">
      <xdr:nvSpPr>
        <xdr:cNvPr id="53957" name="Text Box 4805"/>
        <xdr:cNvSpPr txBox="1">
          <a:spLocks noChangeArrowheads="1"/>
        </xdr:cNvSpPr>
      </xdr:nvSpPr>
      <xdr:spPr bwMode="auto">
        <a:xfrm>
          <a:off x="198501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58" name="Text Box 480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59" name="Text Box 4807"/>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60" name="Text Box 480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61" name="Text Box 480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62" name="Text Box 481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63" name="Text Box 481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64" name="Text Box 481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65" name="Text Box 481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66" name="Text Box 4814"/>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67" name="Text Box 481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68" name="Text Box 481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69" name="Text Box 4817"/>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70" name="Text Box 481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71" name="Text Box 481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72" name="Text Box 482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73" name="Text Box 482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74" name="Text Box 4822"/>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75" name="Text Box 4823"/>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76" name="Text Box 4824"/>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77" name="Text Box 4825"/>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78" name="Text Box 4826"/>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79" name="Text Box 4827"/>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80" name="Text Box 4828"/>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81" name="Text Box 4829"/>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82" name="Text Box 4830"/>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53983" name="Text Box 4831"/>
        <xdr:cNvSpPr txBox="1">
          <a:spLocks noChangeArrowheads="1"/>
        </xdr:cNvSpPr>
      </xdr:nvSpPr>
      <xdr:spPr bwMode="auto">
        <a:xfrm>
          <a:off x="200215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984" name="Text Box 48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985" name="Text Box 48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986" name="Text Box 48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987" name="Text Box 48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988" name="Text Box 48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989" name="Text Box 48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990" name="Text Box 48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991" name="Text Box 48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992" name="Text Box 48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993" name="Text Box 48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994" name="Text Box 48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995" name="Text Box 484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996" name="Text Box 484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997" name="Text Box 484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998" name="Text Box 484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3999" name="Text Box 48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00" name="Text Box 484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01" name="Text Box 484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02" name="Text Box 485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03" name="Text Box 485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04" name="Text Box 485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05" name="Text Box 48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06" name="Text Box 48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07" name="Text Box 48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08" name="Text Box 48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09" name="Text Box 48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10" name="Text Box 48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11" name="Text Box 48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12" name="Text Box 48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13" name="Text Box 48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14" name="Text Box 48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15" name="Text Box 48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16" name="Text Box 48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17" name="Text Box 48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18" name="Text Box 48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19" name="Text Box 48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20" name="Text Box 48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21" name="Text Box 48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22" name="Text Box 48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23" name="Text Box 48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24" name="Text Box 48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25" name="Text Box 48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26" name="Text Box 48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27" name="Text Box 48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28" name="Text Box 48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29" name="Text Box 48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30" name="Text Box 48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31" name="Text Box 48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32" name="Text Box 48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33" name="Text Box 48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34" name="Text Box 48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35" name="Text Box 48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36" name="Text Box 48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37" name="Text Box 488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38" name="Text Box 488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39" name="Text Box 488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40" name="Text Box 488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41" name="Text Box 48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42" name="Text Box 489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43" name="Text Box 489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44" name="Text Box 489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45" name="Text Box 489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46" name="Text Box 489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47" name="Text Box 489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48" name="Text Box 489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49" name="Text Box 489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50" name="Text Box 489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51" name="Text Box 489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52" name="Text Box 490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53" name="Text Box 490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54" name="Text Box 490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55" name="Text Box 490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56" name="Text Box 490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57" name="Text Box 490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58" name="Text Box 490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59" name="Text Box 490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60" name="Text Box 49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61" name="Text Box 49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62" name="Text Box 491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63" name="Text Box 491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64" name="Text Box 491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65" name="Text Box 491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66" name="Text Box 491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67" name="Text Box 491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68" name="Text Box 49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69" name="Text Box 49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70" name="Text Box 491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71" name="Text Box 491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72" name="Text Box 492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73" name="Text Box 492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74" name="Text Box 492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75" name="Text Box 49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76" name="Text Box 492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77" name="Text Box 492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78" name="Text Box 492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79" name="Text Box 492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80" name="Text Box 492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81" name="Text Box 492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82" name="Text Box 493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83" name="Text Box 493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84" name="Text Box 49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85" name="Text Box 49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86" name="Text Box 49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87" name="Text Box 49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88" name="Text Box 49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89" name="Text Box 49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90" name="Text Box 49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91" name="Text Box 49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92" name="Text Box 49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93" name="Text Box 49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94" name="Text Box 49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95" name="Text Box 494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96" name="Text Box 494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97" name="Text Box 494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98" name="Text Box 494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099" name="Text Box 49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00" name="Text Box 494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01" name="Text Box 494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02" name="Text Box 495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03" name="Text Box 495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04" name="Text Box 495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05" name="Text Box 49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06" name="Text Box 49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07" name="Text Box 49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08" name="Text Box 49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09" name="Text Box 49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10" name="Text Box 49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11" name="Text Box 49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12" name="Text Box 49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13" name="Text Box 49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14" name="Text Box 49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15" name="Text Box 49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16" name="Text Box 49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17" name="Text Box 49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18" name="Text Box 49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19" name="Text Box 49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20" name="Text Box 49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21" name="Text Box 49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22" name="Text Box 49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23" name="Text Box 49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24" name="Text Box 49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25" name="Text Box 49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26" name="Text Box 49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27" name="Text Box 49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28" name="Text Box 49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29" name="Text Box 49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30" name="Text Box 49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31" name="Text Box 49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32" name="Text Box 49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33" name="Text Box 49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34" name="Text Box 49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35" name="Text Box 49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36" name="Text Box 49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37" name="Text Box 498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38" name="Text Box 498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39" name="Text Box 498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40" name="Text Box 498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41" name="Text Box 49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42" name="Text Box 499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43" name="Text Box 499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44" name="Text Box 499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45" name="Text Box 499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46" name="Text Box 499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47" name="Text Box 499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48" name="Text Box 499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49" name="Text Box 499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50" name="Text Box 499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51" name="Text Box 499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52" name="Text Box 500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53" name="Text Box 500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54" name="Text Box 500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55" name="Text Box 500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56" name="Text Box 500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57" name="Text Box 500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58" name="Text Box 500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59" name="Text Box 500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60" name="Text Box 50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61" name="Text Box 50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62" name="Text Box 501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63" name="Text Box 501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64" name="Text Box 501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65" name="Text Box 501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66" name="Text Box 501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67" name="Text Box 501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68" name="Text Box 50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69" name="Text Box 50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70" name="Text Box 501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71" name="Text Box 501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72" name="Text Box 502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73" name="Text Box 502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74" name="Text Box 502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75" name="Text Box 50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76" name="Text Box 502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77" name="Text Box 502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78" name="Text Box 502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79" name="Text Box 502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80" name="Text Box 502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81" name="Text Box 502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82" name="Text Box 503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83" name="Text Box 503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84" name="Text Box 50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85" name="Text Box 50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86" name="Text Box 50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87" name="Text Box 50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88" name="Text Box 50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89" name="Text Box 50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90" name="Text Box 50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91" name="Text Box 50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92" name="Text Box 50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93" name="Text Box 50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94" name="Text Box 50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95" name="Text Box 504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96" name="Text Box 504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97" name="Text Box 504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98" name="Text Box 504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199" name="Text Box 50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00" name="Text Box 504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01" name="Text Box 504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02" name="Text Box 505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03" name="Text Box 505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04" name="Text Box 505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05" name="Text Box 50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06" name="Text Box 50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07" name="Text Box 50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08" name="Text Box 50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09" name="Text Box 50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10" name="Text Box 50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11" name="Text Box 50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12" name="Text Box 50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13" name="Text Box 50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14" name="Text Box 50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15" name="Text Box 50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16" name="Text Box 50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17" name="Text Box 50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18" name="Text Box 50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19" name="Text Box 50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20" name="Text Box 50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21" name="Text Box 50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22" name="Text Box 50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23" name="Text Box 50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24" name="Text Box 50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25" name="Text Box 50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26" name="Text Box 50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27" name="Text Box 50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28" name="Text Box 50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29" name="Text Box 50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30" name="Text Box 50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31" name="Text Box 50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32" name="Text Box 50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33" name="Text Box 50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34" name="Text Box 50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35" name="Text Box 50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36" name="Text Box 50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37" name="Text Box 508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38" name="Text Box 508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39" name="Text Box 508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40" name="Text Box 508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41" name="Text Box 50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42" name="Text Box 509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43" name="Text Box 509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44" name="Text Box 509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45" name="Text Box 509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46" name="Text Box 509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47" name="Text Box 509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48" name="Text Box 509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49" name="Text Box 509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50" name="Text Box 509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51" name="Text Box 509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52" name="Text Box 510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53" name="Text Box 510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54" name="Text Box 510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55" name="Text Box 510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56" name="Text Box 510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57" name="Text Box 510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58" name="Text Box 510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59" name="Text Box 510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60" name="Text Box 51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61" name="Text Box 51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62" name="Text Box 511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63" name="Text Box 511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64" name="Text Box 511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65" name="Text Box 511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66" name="Text Box 511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67" name="Text Box 511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68" name="Text Box 51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69" name="Text Box 51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70" name="Text Box 511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71" name="Text Box 511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72" name="Text Box 512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73" name="Text Box 512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74" name="Text Box 512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75" name="Text Box 51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76" name="Text Box 512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77" name="Text Box 512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78" name="Text Box 512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79" name="Text Box 512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80" name="Text Box 512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81" name="Text Box 512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82" name="Text Box 513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83" name="Text Box 513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84" name="Text Box 51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85" name="Text Box 51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86" name="Text Box 51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87" name="Text Box 51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88" name="Text Box 51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89" name="Text Box 51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90" name="Text Box 51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91" name="Text Box 51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92" name="Text Box 51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93" name="Text Box 51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94" name="Text Box 51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95" name="Text Box 514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96" name="Text Box 514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97" name="Text Box 514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98" name="Text Box 514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299" name="Text Box 51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00" name="Text Box 514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01" name="Text Box 514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02" name="Text Box 515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03" name="Text Box 515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04" name="Text Box 515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05" name="Text Box 51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06" name="Text Box 51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07" name="Text Box 51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08" name="Text Box 51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09" name="Text Box 51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10" name="Text Box 51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11" name="Text Box 51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12" name="Text Box 51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13" name="Text Box 51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14" name="Text Box 51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15" name="Text Box 51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16" name="Text Box 51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17" name="Text Box 51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18" name="Text Box 51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19" name="Text Box 51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20" name="Text Box 51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21" name="Text Box 51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22" name="Text Box 51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23" name="Text Box 51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24" name="Text Box 51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25" name="Text Box 51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26" name="Text Box 51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27" name="Text Box 51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28" name="Text Box 51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29" name="Text Box 51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30" name="Text Box 51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31" name="Text Box 51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32" name="Text Box 51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33" name="Text Box 51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34" name="Text Box 51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35" name="Text Box 51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36" name="Text Box 51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37" name="Text Box 518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38" name="Text Box 518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39" name="Text Box 518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40" name="Text Box 518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41" name="Text Box 51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42" name="Text Box 519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43" name="Text Box 519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44" name="Text Box 519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45" name="Text Box 519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46" name="Text Box 519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47" name="Text Box 519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48" name="Text Box 519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49" name="Text Box 519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50" name="Text Box 519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51" name="Text Box 519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52" name="Text Box 520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53" name="Text Box 520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54" name="Text Box 520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55" name="Text Box 520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56" name="Text Box 520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57" name="Text Box 520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58" name="Text Box 520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59" name="Text Box 520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60" name="Text Box 52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61" name="Text Box 52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62" name="Text Box 521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63" name="Text Box 521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64" name="Text Box 521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65" name="Text Box 521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66" name="Text Box 521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67" name="Text Box 521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68" name="Text Box 52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69" name="Text Box 52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70" name="Text Box 521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71" name="Text Box 521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72" name="Text Box 522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73" name="Text Box 522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74" name="Text Box 522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75" name="Text Box 52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76" name="Text Box 522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77" name="Text Box 522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78" name="Text Box 522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79" name="Text Box 522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80" name="Text Box 522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81" name="Text Box 522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82" name="Text Box 523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83" name="Text Box 523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84" name="Text Box 52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85" name="Text Box 52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86" name="Text Box 52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87" name="Text Box 52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88" name="Text Box 52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89" name="Text Box 52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90" name="Text Box 52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91" name="Text Box 52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92" name="Text Box 52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93" name="Text Box 52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94" name="Text Box 52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95" name="Text Box 524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96" name="Text Box 524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97" name="Text Box 524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98" name="Text Box 524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399" name="Text Box 52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00" name="Text Box 524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01" name="Text Box 524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02" name="Text Box 525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03" name="Text Box 525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04" name="Text Box 525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05" name="Text Box 52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06" name="Text Box 52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07" name="Text Box 52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08" name="Text Box 52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09" name="Text Box 52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10" name="Text Box 52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11" name="Text Box 52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12" name="Text Box 52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13" name="Text Box 52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14" name="Text Box 52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15" name="Text Box 52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16" name="Text Box 52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17" name="Text Box 52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18" name="Text Box 52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19" name="Text Box 52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20" name="Text Box 52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21" name="Text Box 52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22" name="Text Box 52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23" name="Text Box 52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24" name="Text Box 52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25" name="Text Box 52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26" name="Text Box 52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27" name="Text Box 52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28" name="Text Box 52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29" name="Text Box 52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30" name="Text Box 52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31" name="Text Box 52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32" name="Text Box 52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33" name="Text Box 52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34" name="Text Box 52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35" name="Text Box 52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36" name="Text Box 52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37" name="Text Box 528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38" name="Text Box 528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39" name="Text Box 528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40" name="Text Box 528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41" name="Text Box 52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42" name="Text Box 529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43" name="Text Box 529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44" name="Text Box 529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45" name="Text Box 529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46" name="Text Box 529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47" name="Text Box 529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48" name="Text Box 529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49" name="Text Box 529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50" name="Text Box 529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51" name="Text Box 529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52" name="Text Box 530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53" name="Text Box 530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54" name="Text Box 530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55" name="Text Box 530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56" name="Text Box 530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57" name="Text Box 530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58" name="Text Box 530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59" name="Text Box 530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60" name="Text Box 53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61" name="Text Box 53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62" name="Text Box 531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63" name="Text Box 531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64" name="Text Box 531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65" name="Text Box 531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66" name="Text Box 531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67" name="Text Box 531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68" name="Text Box 53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69" name="Text Box 53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70" name="Text Box 531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71" name="Text Box 531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72" name="Text Box 532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73" name="Text Box 532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74" name="Text Box 532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75" name="Text Box 53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76" name="Text Box 532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77" name="Text Box 532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78" name="Text Box 532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79" name="Text Box 532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80" name="Text Box 532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81" name="Text Box 532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82" name="Text Box 533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83" name="Text Box 533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84" name="Text Box 53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85" name="Text Box 53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86" name="Text Box 53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87" name="Text Box 53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88" name="Text Box 53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89" name="Text Box 53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90" name="Text Box 53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91" name="Text Box 53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92" name="Text Box 53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93" name="Text Box 53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94" name="Text Box 53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95" name="Text Box 534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96" name="Text Box 534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97" name="Text Box 534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98" name="Text Box 534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499" name="Text Box 53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00" name="Text Box 534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01" name="Text Box 534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02" name="Text Box 535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03" name="Text Box 535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04" name="Text Box 535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05" name="Text Box 53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06" name="Text Box 53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07" name="Text Box 53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08" name="Text Box 53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09" name="Text Box 53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10" name="Text Box 53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11" name="Text Box 53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12" name="Text Box 53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13" name="Text Box 53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14" name="Text Box 53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15" name="Text Box 53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16" name="Text Box 53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17" name="Text Box 53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18" name="Text Box 53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19" name="Text Box 53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20" name="Text Box 53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21" name="Text Box 53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22" name="Text Box 53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23" name="Text Box 53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24" name="Text Box 53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25" name="Text Box 53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26" name="Text Box 53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27" name="Text Box 53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28" name="Text Box 53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29" name="Text Box 53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30" name="Text Box 53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31" name="Text Box 53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32" name="Text Box 53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33" name="Text Box 53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34" name="Text Box 53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35" name="Text Box 53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36" name="Text Box 53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37" name="Text Box 538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38" name="Text Box 538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39" name="Text Box 538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40" name="Text Box 538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41" name="Text Box 53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42" name="Text Box 539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43" name="Text Box 539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44" name="Text Box 539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45" name="Text Box 539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46" name="Text Box 539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47" name="Text Box 539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48" name="Text Box 539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49" name="Text Box 539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50" name="Text Box 539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51" name="Text Box 539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52" name="Text Box 540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53" name="Text Box 540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54" name="Text Box 540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55" name="Text Box 540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56" name="Text Box 540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57" name="Text Box 540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58" name="Text Box 540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59" name="Text Box 540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60" name="Text Box 54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61" name="Text Box 54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62" name="Text Box 541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63" name="Text Box 541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64" name="Text Box 541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65" name="Text Box 541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66" name="Text Box 541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67" name="Text Box 541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68" name="Text Box 54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69" name="Text Box 54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70" name="Text Box 541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71" name="Text Box 541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72" name="Text Box 542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73" name="Text Box 542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74" name="Text Box 542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75" name="Text Box 54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76" name="Text Box 542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77" name="Text Box 542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78" name="Text Box 542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79" name="Text Box 542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80" name="Text Box 542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81" name="Text Box 542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82" name="Text Box 543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83" name="Text Box 543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84" name="Text Box 54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85" name="Text Box 54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86" name="Text Box 54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87" name="Text Box 54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88" name="Text Box 54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89" name="Text Box 54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90" name="Text Box 54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91" name="Text Box 54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92" name="Text Box 54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93" name="Text Box 54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94" name="Text Box 54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95" name="Text Box 544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96" name="Text Box 544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97" name="Text Box 544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98" name="Text Box 544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599" name="Text Box 54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00" name="Text Box 544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01" name="Text Box 544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02" name="Text Box 545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03" name="Text Box 545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04" name="Text Box 545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05" name="Text Box 54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06" name="Text Box 54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07" name="Text Box 54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08" name="Text Box 54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09" name="Text Box 54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10" name="Text Box 54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11" name="Text Box 54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12" name="Text Box 54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13" name="Text Box 54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14" name="Text Box 54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15" name="Text Box 54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16" name="Text Box 54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17" name="Text Box 54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18" name="Text Box 54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19" name="Text Box 54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20" name="Text Box 54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21" name="Text Box 54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22" name="Text Box 54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23" name="Text Box 54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24" name="Text Box 54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25" name="Text Box 54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26" name="Text Box 54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27" name="Text Box 54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28" name="Text Box 54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29" name="Text Box 54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30" name="Text Box 54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31" name="Text Box 54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32" name="Text Box 54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33" name="Text Box 54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34" name="Text Box 54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35" name="Text Box 54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36" name="Text Box 54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37" name="Text Box 548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38" name="Text Box 548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39" name="Text Box 548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40" name="Text Box 548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41" name="Text Box 54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42" name="Text Box 549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43" name="Text Box 549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44" name="Text Box 549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45" name="Text Box 549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46" name="Text Box 549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47" name="Text Box 549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48" name="Text Box 549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49" name="Text Box 549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50" name="Text Box 549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51" name="Text Box 549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52" name="Text Box 550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53" name="Text Box 550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54" name="Text Box 550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55" name="Text Box 550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56" name="Text Box 550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57" name="Text Box 550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58" name="Text Box 550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59" name="Text Box 550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60" name="Text Box 55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61" name="Text Box 55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62" name="Text Box 551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63" name="Text Box 551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64" name="Text Box 551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65" name="Text Box 551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66" name="Text Box 551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67" name="Text Box 551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68" name="Text Box 55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69" name="Text Box 55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70" name="Text Box 551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71" name="Text Box 551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72" name="Text Box 552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73" name="Text Box 552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74" name="Text Box 552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75" name="Text Box 55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76" name="Text Box 552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77" name="Text Box 552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78" name="Text Box 552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79" name="Text Box 552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80" name="Text Box 552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81" name="Text Box 552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82" name="Text Box 553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83" name="Text Box 553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84" name="Text Box 55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85" name="Text Box 55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86" name="Text Box 55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87" name="Text Box 55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88" name="Text Box 55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89" name="Text Box 55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90" name="Text Box 55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91" name="Text Box 55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92" name="Text Box 55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93" name="Text Box 55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94" name="Text Box 55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95" name="Text Box 554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96" name="Text Box 554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97" name="Text Box 554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98" name="Text Box 554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699" name="Text Box 55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00" name="Text Box 554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01" name="Text Box 554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02" name="Text Box 555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03" name="Text Box 555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04" name="Text Box 555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05" name="Text Box 55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06" name="Text Box 55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07" name="Text Box 55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08" name="Text Box 55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09" name="Text Box 55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10" name="Text Box 55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11" name="Text Box 55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12" name="Text Box 55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13" name="Text Box 55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14" name="Text Box 55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15" name="Text Box 55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16" name="Text Box 55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17" name="Text Box 55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18" name="Text Box 55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19" name="Text Box 55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20" name="Text Box 55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21" name="Text Box 55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22" name="Text Box 55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23" name="Text Box 55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24" name="Text Box 55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25" name="Text Box 55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26" name="Text Box 55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27" name="Text Box 55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28" name="Text Box 55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29" name="Text Box 55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30" name="Text Box 55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31" name="Text Box 55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32" name="Text Box 55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33" name="Text Box 55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34" name="Text Box 55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35" name="Text Box 55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36" name="Text Box 55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37" name="Text Box 558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38" name="Text Box 558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39" name="Text Box 558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40" name="Text Box 558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41" name="Text Box 55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42" name="Text Box 559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43" name="Text Box 559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44" name="Text Box 559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45" name="Text Box 559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46" name="Text Box 559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47" name="Text Box 559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48" name="Text Box 559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49" name="Text Box 559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50" name="Text Box 559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51" name="Text Box 559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52" name="Text Box 560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53" name="Text Box 560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54" name="Text Box 560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55" name="Text Box 560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56" name="Text Box 560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57" name="Text Box 560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58" name="Text Box 560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59" name="Text Box 560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60" name="Text Box 56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61" name="Text Box 56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62" name="Text Box 561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63" name="Text Box 561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64" name="Text Box 561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65" name="Text Box 561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66" name="Text Box 561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67" name="Text Box 561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68" name="Text Box 56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69" name="Text Box 56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70" name="Text Box 561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71" name="Text Box 561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72" name="Text Box 562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73" name="Text Box 562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74" name="Text Box 562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75" name="Text Box 56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76" name="Text Box 562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77" name="Text Box 562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78" name="Text Box 562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79" name="Text Box 562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80" name="Text Box 562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81" name="Text Box 562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82" name="Text Box 563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83" name="Text Box 563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84" name="Text Box 56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85" name="Text Box 56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86" name="Text Box 56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87" name="Text Box 56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88" name="Text Box 56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89" name="Text Box 56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90" name="Text Box 56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91" name="Text Box 56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92" name="Text Box 56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93" name="Text Box 56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94" name="Text Box 56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95" name="Text Box 564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96" name="Text Box 564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97" name="Text Box 564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98" name="Text Box 564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799" name="Text Box 56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00" name="Text Box 564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01" name="Text Box 564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02" name="Text Box 565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03" name="Text Box 565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04" name="Text Box 565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05" name="Text Box 56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06" name="Text Box 56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07" name="Text Box 56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08" name="Text Box 56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09" name="Text Box 56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10" name="Text Box 56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11" name="Text Box 56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12" name="Text Box 56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13" name="Text Box 56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14" name="Text Box 56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15" name="Text Box 56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16" name="Text Box 56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17" name="Text Box 56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18" name="Text Box 56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19" name="Text Box 56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20" name="Text Box 56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21" name="Text Box 56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22" name="Text Box 56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23" name="Text Box 56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24" name="Text Box 56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25" name="Text Box 56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26" name="Text Box 56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27" name="Text Box 56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28" name="Text Box 56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29" name="Text Box 56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30" name="Text Box 56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31" name="Text Box 56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32" name="Text Box 56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33" name="Text Box 56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34" name="Text Box 56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35" name="Text Box 56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36" name="Text Box 56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37" name="Text Box 568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38" name="Text Box 568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39" name="Text Box 568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40" name="Text Box 568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41" name="Text Box 56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42" name="Text Box 569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43" name="Text Box 569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44" name="Text Box 569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45" name="Text Box 569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46" name="Text Box 569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47" name="Text Box 569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48" name="Text Box 569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49" name="Text Box 569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50" name="Text Box 569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51" name="Text Box 569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52" name="Text Box 570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53" name="Text Box 570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54" name="Text Box 570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55" name="Text Box 570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56" name="Text Box 570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57" name="Text Box 570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58" name="Text Box 570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59" name="Text Box 570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60" name="Text Box 57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61" name="Text Box 57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62" name="Text Box 571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63" name="Text Box 571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64" name="Text Box 571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65" name="Text Box 571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66" name="Text Box 571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67" name="Text Box 571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68" name="Text Box 57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69" name="Text Box 57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70" name="Text Box 571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71" name="Text Box 571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72" name="Text Box 572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73" name="Text Box 572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74" name="Text Box 572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75" name="Text Box 57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76" name="Text Box 572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77" name="Text Box 572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78" name="Text Box 572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79" name="Text Box 572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80" name="Text Box 572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81" name="Text Box 572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82" name="Text Box 573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83" name="Text Box 573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84" name="Text Box 57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85" name="Text Box 57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86" name="Text Box 57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87" name="Text Box 57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88" name="Text Box 57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89" name="Text Box 57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90" name="Text Box 57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91" name="Text Box 57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92" name="Text Box 57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93" name="Text Box 57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94" name="Text Box 57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95" name="Text Box 574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96" name="Text Box 574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97" name="Text Box 574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98" name="Text Box 574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899" name="Text Box 57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00" name="Text Box 574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01" name="Text Box 574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02" name="Text Box 575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03" name="Text Box 575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04" name="Text Box 575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05" name="Text Box 57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06" name="Text Box 57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07" name="Text Box 57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08" name="Text Box 57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09" name="Text Box 57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10" name="Text Box 57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11" name="Text Box 57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12" name="Text Box 57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13" name="Text Box 57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14" name="Text Box 57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15" name="Text Box 57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16" name="Text Box 57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17" name="Text Box 57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18" name="Text Box 57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19" name="Text Box 57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20" name="Text Box 57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21" name="Text Box 57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22" name="Text Box 57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23" name="Text Box 57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24" name="Text Box 57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25" name="Text Box 57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26" name="Text Box 57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27" name="Text Box 57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28" name="Text Box 57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29" name="Text Box 57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30" name="Text Box 57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31" name="Text Box 57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32" name="Text Box 57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33" name="Text Box 57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34" name="Text Box 57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35" name="Text Box 57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36" name="Text Box 57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37" name="Text Box 578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38" name="Text Box 578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39" name="Text Box 578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40" name="Text Box 578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41" name="Text Box 57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42" name="Text Box 579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43" name="Text Box 579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44" name="Text Box 579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45" name="Text Box 579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46" name="Text Box 579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47" name="Text Box 579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48" name="Text Box 579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49" name="Text Box 579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50" name="Text Box 579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51" name="Text Box 579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52" name="Text Box 580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53" name="Text Box 580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54" name="Text Box 580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55" name="Text Box 580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56" name="Text Box 580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57" name="Text Box 580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58" name="Text Box 580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59" name="Text Box 580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60" name="Text Box 58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61" name="Text Box 58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62" name="Text Box 581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63" name="Text Box 581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64" name="Text Box 581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65" name="Text Box 581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66" name="Text Box 581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67" name="Text Box 581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68" name="Text Box 58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69" name="Text Box 58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70" name="Text Box 581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71" name="Text Box 581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72" name="Text Box 582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73" name="Text Box 582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74" name="Text Box 582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75" name="Text Box 58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76" name="Text Box 582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77" name="Text Box 582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78" name="Text Box 582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79" name="Text Box 582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80" name="Text Box 582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81" name="Text Box 582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82" name="Text Box 583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83" name="Text Box 583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84" name="Text Box 58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85" name="Text Box 58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86" name="Text Box 58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87" name="Text Box 58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88" name="Text Box 58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89" name="Text Box 58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90" name="Text Box 58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91" name="Text Box 58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92" name="Text Box 58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93" name="Text Box 58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94" name="Text Box 58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95" name="Text Box 584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96" name="Text Box 584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97" name="Text Box 584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98" name="Text Box 584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4999" name="Text Box 58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00" name="Text Box 584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01" name="Text Box 584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02" name="Text Box 585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03" name="Text Box 585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04" name="Text Box 585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05" name="Text Box 58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06" name="Text Box 58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07" name="Text Box 58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08" name="Text Box 58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09" name="Text Box 58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10" name="Text Box 58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11" name="Text Box 58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12" name="Text Box 58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13" name="Text Box 58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14" name="Text Box 58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15" name="Text Box 58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16" name="Text Box 58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17" name="Text Box 58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18" name="Text Box 58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19" name="Text Box 58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20" name="Text Box 58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21" name="Text Box 58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22" name="Text Box 58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23" name="Text Box 58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24" name="Text Box 58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25" name="Text Box 58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26" name="Text Box 58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27" name="Text Box 58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28" name="Text Box 58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29" name="Text Box 58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30" name="Text Box 58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31" name="Text Box 58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32" name="Text Box 58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33" name="Text Box 58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34" name="Text Box 58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35" name="Text Box 58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36" name="Text Box 58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37" name="Text Box 588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38" name="Text Box 588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39" name="Text Box 588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40" name="Text Box 588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41" name="Text Box 58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42" name="Text Box 589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43" name="Text Box 589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44" name="Text Box 589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45" name="Text Box 589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46" name="Text Box 589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47" name="Text Box 589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48" name="Text Box 589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49" name="Text Box 589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50" name="Text Box 589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51" name="Text Box 589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52" name="Text Box 590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53" name="Text Box 590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54" name="Text Box 590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55" name="Text Box 590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56" name="Text Box 590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57" name="Text Box 590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58" name="Text Box 590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59" name="Text Box 590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60" name="Text Box 59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61" name="Text Box 59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62" name="Text Box 591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63" name="Text Box 591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64" name="Text Box 591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65" name="Text Box 591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66" name="Text Box 591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67" name="Text Box 591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68" name="Text Box 59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69" name="Text Box 59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70" name="Text Box 591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71" name="Text Box 591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72" name="Text Box 592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73" name="Text Box 592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74" name="Text Box 592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75" name="Text Box 59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76" name="Text Box 592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77" name="Text Box 592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78" name="Text Box 592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79" name="Text Box 592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80" name="Text Box 592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81" name="Text Box 592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82" name="Text Box 593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83" name="Text Box 593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84" name="Text Box 59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85" name="Text Box 59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86" name="Text Box 59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87" name="Text Box 59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88" name="Text Box 59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89" name="Text Box 59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90" name="Text Box 59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91" name="Text Box 59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92" name="Text Box 59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93" name="Text Box 59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94" name="Text Box 59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95" name="Text Box 594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96" name="Text Box 594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97" name="Text Box 594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98" name="Text Box 594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099" name="Text Box 59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00" name="Text Box 594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01" name="Text Box 594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02" name="Text Box 595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03" name="Text Box 595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04" name="Text Box 595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05" name="Text Box 59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06" name="Text Box 59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07" name="Text Box 59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08" name="Text Box 59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09" name="Text Box 59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10" name="Text Box 59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11" name="Text Box 59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12" name="Text Box 59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13" name="Text Box 59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14" name="Text Box 59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15" name="Text Box 59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16" name="Text Box 59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17" name="Text Box 59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18" name="Text Box 59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19" name="Text Box 59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20" name="Text Box 59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21" name="Text Box 59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22" name="Text Box 59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23" name="Text Box 59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24" name="Text Box 59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25" name="Text Box 59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26" name="Text Box 59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27" name="Text Box 59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28" name="Text Box 59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29" name="Text Box 59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30" name="Text Box 59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31" name="Text Box 59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32" name="Text Box 59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33" name="Text Box 59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34" name="Text Box 59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35" name="Text Box 59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36" name="Text Box 59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37" name="Text Box 598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38" name="Text Box 598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39" name="Text Box 598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40" name="Text Box 598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41" name="Text Box 59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42" name="Text Box 599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43" name="Text Box 599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44" name="Text Box 599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45" name="Text Box 599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46" name="Text Box 599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47" name="Text Box 599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48" name="Text Box 599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49" name="Text Box 599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50" name="Text Box 599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51" name="Text Box 599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52" name="Text Box 600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53" name="Text Box 600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54" name="Text Box 600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55" name="Text Box 600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56" name="Text Box 600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57" name="Text Box 600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58" name="Text Box 600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59" name="Text Box 600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60" name="Text Box 60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61" name="Text Box 60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62" name="Text Box 601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63" name="Text Box 601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64" name="Text Box 601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65" name="Text Box 601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66" name="Text Box 601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67" name="Text Box 601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68" name="Text Box 60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69" name="Text Box 60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70" name="Text Box 601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71" name="Text Box 601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72" name="Text Box 602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73" name="Text Box 602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74" name="Text Box 602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75" name="Text Box 60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76" name="Text Box 602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77" name="Text Box 602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78" name="Text Box 602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79" name="Text Box 602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80" name="Text Box 602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81" name="Text Box 602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82" name="Text Box 603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83" name="Text Box 603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84" name="Text Box 60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85" name="Text Box 60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86" name="Text Box 60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87" name="Text Box 60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88" name="Text Box 60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89" name="Text Box 60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90" name="Text Box 60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91" name="Text Box 60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92" name="Text Box 60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93" name="Text Box 60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94" name="Text Box 60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95" name="Text Box 604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96" name="Text Box 604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97" name="Text Box 604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98" name="Text Box 604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199" name="Text Box 60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00" name="Text Box 604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01" name="Text Box 604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02" name="Text Box 605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03" name="Text Box 605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04" name="Text Box 605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05" name="Text Box 60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06" name="Text Box 60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07" name="Text Box 60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08" name="Text Box 60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09" name="Text Box 60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10" name="Text Box 60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11" name="Text Box 60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12" name="Text Box 60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13" name="Text Box 60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14" name="Text Box 60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15" name="Text Box 60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16" name="Text Box 60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17" name="Text Box 60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18" name="Text Box 60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19" name="Text Box 60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20" name="Text Box 60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21" name="Text Box 60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22" name="Text Box 60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23" name="Text Box 60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24" name="Text Box 60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25" name="Text Box 60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26" name="Text Box 60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27" name="Text Box 60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28" name="Text Box 60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29" name="Text Box 60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30" name="Text Box 60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31" name="Text Box 60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32" name="Text Box 60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33" name="Text Box 60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34" name="Text Box 60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35" name="Text Box 60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36" name="Text Box 60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37" name="Text Box 608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38" name="Text Box 608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39" name="Text Box 608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40" name="Text Box 608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41" name="Text Box 60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42" name="Text Box 609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43" name="Text Box 609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44" name="Text Box 609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45" name="Text Box 609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46" name="Text Box 609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47" name="Text Box 609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48" name="Text Box 609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49" name="Text Box 609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50" name="Text Box 609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51" name="Text Box 609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52" name="Text Box 610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53" name="Text Box 610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54" name="Text Box 610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55" name="Text Box 610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56" name="Text Box 610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57" name="Text Box 610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58" name="Text Box 610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59" name="Text Box 610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60" name="Text Box 61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61" name="Text Box 61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62" name="Text Box 611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63" name="Text Box 611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64" name="Text Box 611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65" name="Text Box 611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66" name="Text Box 611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67" name="Text Box 611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68" name="Text Box 61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69" name="Text Box 61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70" name="Text Box 611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71" name="Text Box 611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72" name="Text Box 612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73" name="Text Box 612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74" name="Text Box 612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75" name="Text Box 61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76" name="Text Box 612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77" name="Text Box 612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78" name="Text Box 612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79" name="Text Box 612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80" name="Text Box 612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81" name="Text Box 612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82" name="Text Box 613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83" name="Text Box 613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84" name="Text Box 61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85" name="Text Box 61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86" name="Text Box 61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87" name="Text Box 61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88" name="Text Box 61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89" name="Text Box 61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90" name="Text Box 61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91" name="Text Box 61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92" name="Text Box 61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93" name="Text Box 61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94" name="Text Box 61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95" name="Text Box 614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96" name="Text Box 614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97" name="Text Box 614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98" name="Text Box 614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299" name="Text Box 61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00" name="Text Box 614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01" name="Text Box 614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02" name="Text Box 615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03" name="Text Box 615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04" name="Text Box 615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05" name="Text Box 61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06" name="Text Box 61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07" name="Text Box 61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08" name="Text Box 61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09" name="Text Box 61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10" name="Text Box 61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11" name="Text Box 61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12" name="Text Box 61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13" name="Text Box 61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14" name="Text Box 61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15" name="Text Box 61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16" name="Text Box 61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17" name="Text Box 61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18" name="Text Box 61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19" name="Text Box 61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20" name="Text Box 61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21" name="Text Box 61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22" name="Text Box 61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23" name="Text Box 61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24" name="Text Box 61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25" name="Text Box 61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26" name="Text Box 61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27" name="Text Box 61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28" name="Text Box 61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29" name="Text Box 61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30" name="Text Box 61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31" name="Text Box 61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32" name="Text Box 61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33" name="Text Box 61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34" name="Text Box 61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35" name="Text Box 61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36" name="Text Box 61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37" name="Text Box 618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38" name="Text Box 618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39" name="Text Box 618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40" name="Text Box 618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41" name="Text Box 61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42" name="Text Box 619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43" name="Text Box 619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44" name="Text Box 619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45" name="Text Box 619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46" name="Text Box 619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47" name="Text Box 619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48" name="Text Box 619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49" name="Text Box 619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50" name="Text Box 619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51" name="Text Box 619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52" name="Text Box 620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53" name="Text Box 620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54" name="Text Box 620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55" name="Text Box 620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56" name="Text Box 620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57" name="Text Box 620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58" name="Text Box 620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59" name="Text Box 620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60" name="Text Box 62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61" name="Text Box 62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62" name="Text Box 621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63" name="Text Box 621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64" name="Text Box 621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65" name="Text Box 621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66" name="Text Box 621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67" name="Text Box 621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68" name="Text Box 62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69" name="Text Box 62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70" name="Text Box 621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71" name="Text Box 621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72" name="Text Box 622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73" name="Text Box 622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74" name="Text Box 622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75" name="Text Box 62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76" name="Text Box 622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77" name="Text Box 622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78" name="Text Box 622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79" name="Text Box 622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80" name="Text Box 622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81" name="Text Box 622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82" name="Text Box 623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83" name="Text Box 623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84" name="Text Box 62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85" name="Text Box 62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86" name="Text Box 62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87" name="Text Box 62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88" name="Text Box 62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89" name="Text Box 62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90" name="Text Box 62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91" name="Text Box 62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92" name="Text Box 62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93" name="Text Box 62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94" name="Text Box 62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95" name="Text Box 624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96" name="Text Box 624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97" name="Text Box 624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98" name="Text Box 624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399" name="Text Box 62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00" name="Text Box 624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01" name="Text Box 624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02" name="Text Box 625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03" name="Text Box 625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04" name="Text Box 625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05" name="Text Box 62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06" name="Text Box 62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07" name="Text Box 62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08" name="Text Box 62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09" name="Text Box 62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10" name="Text Box 62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11" name="Text Box 62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12" name="Text Box 62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13" name="Text Box 62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14" name="Text Box 62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15" name="Text Box 62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16" name="Text Box 62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17" name="Text Box 62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18" name="Text Box 62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19" name="Text Box 62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20" name="Text Box 62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21" name="Text Box 62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22" name="Text Box 62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23" name="Text Box 62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24" name="Text Box 62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25" name="Text Box 62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26" name="Text Box 62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27" name="Text Box 62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28" name="Text Box 62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29" name="Text Box 62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30" name="Text Box 62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31" name="Text Box 62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32" name="Text Box 62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33" name="Text Box 62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34" name="Text Box 62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35" name="Text Box 62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36" name="Text Box 62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37" name="Text Box 628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38" name="Text Box 628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39" name="Text Box 628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40" name="Text Box 628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41" name="Text Box 62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42" name="Text Box 629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43" name="Text Box 629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44" name="Text Box 629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45" name="Text Box 629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46" name="Text Box 629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47" name="Text Box 629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48" name="Text Box 629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49" name="Text Box 629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50" name="Text Box 629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51" name="Text Box 629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52" name="Text Box 630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53" name="Text Box 630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54" name="Text Box 630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55" name="Text Box 630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56" name="Text Box 630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57" name="Text Box 630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58" name="Text Box 630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59" name="Text Box 630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60" name="Text Box 63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61" name="Text Box 63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62" name="Text Box 631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63" name="Text Box 631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64" name="Text Box 631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65" name="Text Box 631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66" name="Text Box 631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67" name="Text Box 631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68" name="Text Box 63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69" name="Text Box 63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70" name="Text Box 631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71" name="Text Box 631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72" name="Text Box 632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73" name="Text Box 632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74" name="Text Box 632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75" name="Text Box 63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76" name="Text Box 632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77" name="Text Box 632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78" name="Text Box 632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79" name="Text Box 632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80" name="Text Box 632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81" name="Text Box 632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82" name="Text Box 633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83" name="Text Box 633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84" name="Text Box 63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85" name="Text Box 63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86" name="Text Box 63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87" name="Text Box 63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88" name="Text Box 63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89" name="Text Box 63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90" name="Text Box 63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91" name="Text Box 63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92" name="Text Box 63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93" name="Text Box 63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94" name="Text Box 63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95" name="Text Box 634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96" name="Text Box 634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97" name="Text Box 634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98" name="Text Box 634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499" name="Text Box 63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00" name="Text Box 634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01" name="Text Box 634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02" name="Text Box 635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03" name="Text Box 635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04" name="Text Box 635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05" name="Text Box 63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06" name="Text Box 63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07" name="Text Box 63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08" name="Text Box 63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09" name="Text Box 63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10" name="Text Box 63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11" name="Text Box 63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12" name="Text Box 63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13" name="Text Box 63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14" name="Text Box 63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15" name="Text Box 63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16" name="Text Box 63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17" name="Text Box 63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18" name="Text Box 63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19" name="Text Box 63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20" name="Text Box 63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21" name="Text Box 63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22" name="Text Box 63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23" name="Text Box 63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24" name="Text Box 63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25" name="Text Box 63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26" name="Text Box 63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27" name="Text Box 63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28" name="Text Box 63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29" name="Text Box 63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30" name="Text Box 63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31" name="Text Box 63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32" name="Text Box 63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33" name="Text Box 63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34" name="Text Box 63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35" name="Text Box 63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36" name="Text Box 63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37" name="Text Box 638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38" name="Text Box 638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39" name="Text Box 638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40" name="Text Box 638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41" name="Text Box 63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42" name="Text Box 639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43" name="Text Box 639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44" name="Text Box 639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45" name="Text Box 639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46" name="Text Box 639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47" name="Text Box 639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48" name="Text Box 639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49" name="Text Box 639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50" name="Text Box 639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51" name="Text Box 639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52" name="Text Box 640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53" name="Text Box 640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54" name="Text Box 640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55" name="Text Box 640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56" name="Text Box 640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57" name="Text Box 640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58" name="Text Box 640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59" name="Text Box 640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60" name="Text Box 64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61" name="Text Box 64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62" name="Text Box 641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63" name="Text Box 641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64" name="Text Box 641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65" name="Text Box 641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66" name="Text Box 641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67" name="Text Box 641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68" name="Text Box 64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69" name="Text Box 64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70" name="Text Box 641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71" name="Text Box 641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72" name="Text Box 642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73" name="Text Box 642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74" name="Text Box 642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75" name="Text Box 64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76" name="Text Box 642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77" name="Text Box 642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78" name="Text Box 642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79" name="Text Box 642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80" name="Text Box 642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81" name="Text Box 642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82" name="Text Box 643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83" name="Text Box 643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84" name="Text Box 64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85" name="Text Box 64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86" name="Text Box 64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87" name="Text Box 64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88" name="Text Box 64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89" name="Text Box 64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90" name="Text Box 64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91" name="Text Box 64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92" name="Text Box 64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93" name="Text Box 64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94" name="Text Box 64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95" name="Text Box 644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96" name="Text Box 644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97" name="Text Box 644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98" name="Text Box 644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599" name="Text Box 64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00" name="Text Box 644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01" name="Text Box 644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02" name="Text Box 645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03" name="Text Box 645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04" name="Text Box 645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05" name="Text Box 64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06" name="Text Box 64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07" name="Text Box 64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08" name="Text Box 64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09" name="Text Box 64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10" name="Text Box 64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11" name="Text Box 64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12" name="Text Box 64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13" name="Text Box 64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14" name="Text Box 64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15" name="Text Box 64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16" name="Text Box 64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17" name="Text Box 64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18" name="Text Box 64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19" name="Text Box 64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20" name="Text Box 64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21" name="Text Box 64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22" name="Text Box 64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23" name="Text Box 64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24" name="Text Box 64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25" name="Text Box 64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26" name="Text Box 64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27" name="Text Box 64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28" name="Text Box 64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29" name="Text Box 64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30" name="Text Box 64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31" name="Text Box 64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32" name="Text Box 64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33" name="Text Box 64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34" name="Text Box 64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35" name="Text Box 64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36" name="Text Box 64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37" name="Text Box 648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38" name="Text Box 648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39" name="Text Box 648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40" name="Text Box 648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41" name="Text Box 64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42" name="Text Box 649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43" name="Text Box 649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44" name="Text Box 649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45" name="Text Box 649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46" name="Text Box 649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47" name="Text Box 649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48" name="Text Box 649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49" name="Text Box 649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50" name="Text Box 649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51" name="Text Box 649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52" name="Text Box 650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53" name="Text Box 650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54" name="Text Box 650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55" name="Text Box 650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56" name="Text Box 650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57" name="Text Box 650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58" name="Text Box 650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59" name="Text Box 650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60" name="Text Box 65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61" name="Text Box 65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62" name="Text Box 651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63" name="Text Box 651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64" name="Text Box 651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65" name="Text Box 651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66" name="Text Box 651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67" name="Text Box 651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68" name="Text Box 65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69" name="Text Box 65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70" name="Text Box 651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71" name="Text Box 651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72" name="Text Box 652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73" name="Text Box 652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74" name="Text Box 652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75" name="Text Box 65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76" name="Text Box 652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77" name="Text Box 652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78" name="Text Box 652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79" name="Text Box 652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80" name="Text Box 652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81" name="Text Box 652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82" name="Text Box 653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83" name="Text Box 653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84" name="Text Box 65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85" name="Text Box 65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86" name="Text Box 65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87" name="Text Box 65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88" name="Text Box 65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89" name="Text Box 65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90" name="Text Box 65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91" name="Text Box 65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92" name="Text Box 65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93" name="Text Box 65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94" name="Text Box 65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95" name="Text Box 654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96" name="Text Box 654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97" name="Text Box 654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98" name="Text Box 654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699" name="Text Box 65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00" name="Text Box 654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01" name="Text Box 654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02" name="Text Box 655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03" name="Text Box 655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04" name="Text Box 655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05" name="Text Box 65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06" name="Text Box 65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07" name="Text Box 65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08" name="Text Box 65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09" name="Text Box 65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10" name="Text Box 65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11" name="Text Box 65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12" name="Text Box 65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13" name="Text Box 65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14" name="Text Box 65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15" name="Text Box 65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16" name="Text Box 65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17" name="Text Box 65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18" name="Text Box 65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19" name="Text Box 65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20" name="Text Box 65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21" name="Text Box 65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22" name="Text Box 65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23" name="Text Box 65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24" name="Text Box 65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25" name="Text Box 65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26" name="Text Box 65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27" name="Text Box 65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28" name="Text Box 65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29" name="Text Box 65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30" name="Text Box 65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31" name="Text Box 65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32" name="Text Box 65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33" name="Text Box 65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34" name="Text Box 65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35" name="Text Box 65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36" name="Text Box 65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37" name="Text Box 658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38" name="Text Box 658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39" name="Text Box 658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40" name="Text Box 658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41" name="Text Box 65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42" name="Text Box 659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43" name="Text Box 659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44" name="Text Box 659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45" name="Text Box 659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46" name="Text Box 659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47" name="Text Box 659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48" name="Text Box 659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49" name="Text Box 659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50" name="Text Box 659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51" name="Text Box 659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52" name="Text Box 660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53" name="Text Box 660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54" name="Text Box 660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55" name="Text Box 660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56" name="Text Box 660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57" name="Text Box 660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58" name="Text Box 660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59" name="Text Box 660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60" name="Text Box 66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61" name="Text Box 66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62" name="Text Box 661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63" name="Text Box 661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64" name="Text Box 661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65" name="Text Box 661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66" name="Text Box 661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67" name="Text Box 661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68" name="Text Box 66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69" name="Text Box 66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70" name="Text Box 661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71" name="Text Box 661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72" name="Text Box 662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73" name="Text Box 662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74" name="Text Box 662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75" name="Text Box 66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76" name="Text Box 662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77" name="Text Box 662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78" name="Text Box 662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79" name="Text Box 662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80" name="Text Box 662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81" name="Text Box 662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82" name="Text Box 663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83" name="Text Box 663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84" name="Text Box 66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85" name="Text Box 66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86" name="Text Box 66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87" name="Text Box 66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88" name="Text Box 66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89" name="Text Box 66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90" name="Text Box 66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91" name="Text Box 66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92" name="Text Box 66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93" name="Text Box 66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94" name="Text Box 66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95" name="Text Box 664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96" name="Text Box 664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97" name="Text Box 664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98" name="Text Box 664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799" name="Text Box 66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00" name="Text Box 664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01" name="Text Box 664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02" name="Text Box 665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03" name="Text Box 665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04" name="Text Box 665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05" name="Text Box 66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06" name="Text Box 66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07" name="Text Box 66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08" name="Text Box 66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09" name="Text Box 66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10" name="Text Box 66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11" name="Text Box 66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12" name="Text Box 66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13" name="Text Box 66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14" name="Text Box 66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15" name="Text Box 66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16" name="Text Box 66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17" name="Text Box 66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18" name="Text Box 66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19" name="Text Box 66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20" name="Text Box 66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21" name="Text Box 66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22" name="Text Box 66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23" name="Text Box 66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24" name="Text Box 66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25" name="Text Box 66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26" name="Text Box 66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27" name="Text Box 66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28" name="Text Box 66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29" name="Text Box 66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30" name="Text Box 66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31" name="Text Box 66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32" name="Text Box 66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33" name="Text Box 66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34" name="Text Box 66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35" name="Text Box 66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36" name="Text Box 66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37" name="Text Box 668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38" name="Text Box 668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39" name="Text Box 668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40" name="Text Box 668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41" name="Text Box 66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42" name="Text Box 669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43" name="Text Box 669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44" name="Text Box 669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45" name="Text Box 669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46" name="Text Box 669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47" name="Text Box 669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48" name="Text Box 669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49" name="Text Box 669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50" name="Text Box 669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51" name="Text Box 669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52" name="Text Box 670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53" name="Text Box 670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54" name="Text Box 670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55" name="Text Box 670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56" name="Text Box 670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57" name="Text Box 670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58" name="Text Box 670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59" name="Text Box 670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60" name="Text Box 67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61" name="Text Box 67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62" name="Text Box 671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63" name="Text Box 671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64" name="Text Box 671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65" name="Text Box 671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66" name="Text Box 671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67" name="Text Box 671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68" name="Text Box 67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69" name="Text Box 67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70" name="Text Box 671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71" name="Text Box 671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72" name="Text Box 672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73" name="Text Box 672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74" name="Text Box 672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75" name="Text Box 67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76" name="Text Box 672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77" name="Text Box 672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78" name="Text Box 672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79" name="Text Box 672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80" name="Text Box 672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81" name="Text Box 672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82" name="Text Box 673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83" name="Text Box 673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84" name="Text Box 67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85" name="Text Box 67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86" name="Text Box 67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87" name="Text Box 67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88" name="Text Box 67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89" name="Text Box 67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90" name="Text Box 67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91" name="Text Box 67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92" name="Text Box 67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93" name="Text Box 67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94" name="Text Box 67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95" name="Text Box 674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96" name="Text Box 674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97" name="Text Box 674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98" name="Text Box 674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899" name="Text Box 67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00" name="Text Box 674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01" name="Text Box 674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02" name="Text Box 675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03" name="Text Box 675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04" name="Text Box 675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05" name="Text Box 67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06" name="Text Box 67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07" name="Text Box 67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08" name="Text Box 67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09" name="Text Box 67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10" name="Text Box 67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11" name="Text Box 67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12" name="Text Box 67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13" name="Text Box 67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14" name="Text Box 67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15" name="Text Box 67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16" name="Text Box 67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17" name="Text Box 67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18" name="Text Box 67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19" name="Text Box 67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20" name="Text Box 67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21" name="Text Box 67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22" name="Text Box 67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23" name="Text Box 67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24" name="Text Box 67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25" name="Text Box 67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26" name="Text Box 67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27" name="Text Box 67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28" name="Text Box 67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29" name="Text Box 67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30" name="Text Box 67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31" name="Text Box 67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32" name="Text Box 67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33" name="Text Box 67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34" name="Text Box 67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35" name="Text Box 67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36" name="Text Box 67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37" name="Text Box 678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38" name="Text Box 678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39" name="Text Box 678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40" name="Text Box 678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41" name="Text Box 67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42" name="Text Box 679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43" name="Text Box 679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44" name="Text Box 679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45" name="Text Box 679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46" name="Text Box 679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47" name="Text Box 679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48" name="Text Box 679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49" name="Text Box 679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50" name="Text Box 679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51" name="Text Box 679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52" name="Text Box 680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53" name="Text Box 680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54" name="Text Box 680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55" name="Text Box 680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56" name="Text Box 680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57" name="Text Box 680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58" name="Text Box 680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59" name="Text Box 680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60" name="Text Box 68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61" name="Text Box 68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62" name="Text Box 681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63" name="Text Box 681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64" name="Text Box 681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65" name="Text Box 681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66" name="Text Box 681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67" name="Text Box 681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68" name="Text Box 68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69" name="Text Box 68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70" name="Text Box 681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71" name="Text Box 681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72" name="Text Box 682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73" name="Text Box 682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74" name="Text Box 682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75" name="Text Box 68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76" name="Text Box 682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77" name="Text Box 682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78" name="Text Box 682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79" name="Text Box 682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80" name="Text Box 682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81" name="Text Box 682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82" name="Text Box 683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83" name="Text Box 683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84" name="Text Box 68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85" name="Text Box 68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86" name="Text Box 68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87" name="Text Box 68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88" name="Text Box 68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89" name="Text Box 68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90" name="Text Box 68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91" name="Text Box 68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92" name="Text Box 68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93" name="Text Box 68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94" name="Text Box 68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95" name="Text Box 684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96" name="Text Box 684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97" name="Text Box 684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98" name="Text Box 684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5999" name="Text Box 68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00" name="Text Box 684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01" name="Text Box 684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02" name="Text Box 685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03" name="Text Box 685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04" name="Text Box 685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05" name="Text Box 68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06" name="Text Box 68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07" name="Text Box 68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08" name="Text Box 68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09" name="Text Box 68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10" name="Text Box 68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11" name="Text Box 68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12" name="Text Box 68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13" name="Text Box 68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14" name="Text Box 68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15" name="Text Box 68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16" name="Text Box 68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17" name="Text Box 68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18" name="Text Box 68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19" name="Text Box 68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20" name="Text Box 68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21" name="Text Box 68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22" name="Text Box 68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23" name="Text Box 68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24" name="Text Box 68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25" name="Text Box 68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26" name="Text Box 68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27" name="Text Box 68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28" name="Text Box 68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29" name="Text Box 68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30" name="Text Box 68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31" name="Text Box 68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32" name="Text Box 68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33" name="Text Box 68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34" name="Text Box 68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35" name="Text Box 68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36" name="Text Box 68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37" name="Text Box 688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38" name="Text Box 688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39" name="Text Box 688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40" name="Text Box 688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41" name="Text Box 68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42" name="Text Box 689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43" name="Text Box 689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44" name="Text Box 689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45" name="Text Box 689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46" name="Text Box 689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47" name="Text Box 689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48" name="Text Box 689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49" name="Text Box 689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50" name="Text Box 689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51" name="Text Box 689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52" name="Text Box 690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53" name="Text Box 690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54" name="Text Box 690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55" name="Text Box 690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56" name="Text Box 690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57" name="Text Box 690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58" name="Text Box 690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59" name="Text Box 690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60" name="Text Box 69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61" name="Text Box 69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62" name="Text Box 691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63" name="Text Box 691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64" name="Text Box 691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65" name="Text Box 691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66" name="Text Box 691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67" name="Text Box 691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68" name="Text Box 69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69" name="Text Box 69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70" name="Text Box 691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71" name="Text Box 691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72" name="Text Box 692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73" name="Text Box 692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74" name="Text Box 692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75" name="Text Box 69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76" name="Text Box 692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77" name="Text Box 692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78" name="Text Box 692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79" name="Text Box 692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80" name="Text Box 692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81" name="Text Box 692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82" name="Text Box 693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83" name="Text Box 693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84" name="Text Box 69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85" name="Text Box 69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86" name="Text Box 69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87" name="Text Box 69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88" name="Text Box 69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89" name="Text Box 69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90" name="Text Box 69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91" name="Text Box 69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92" name="Text Box 69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93" name="Text Box 69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94" name="Text Box 69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95" name="Text Box 694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96" name="Text Box 694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97" name="Text Box 694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98" name="Text Box 694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099" name="Text Box 69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00" name="Text Box 694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01" name="Text Box 694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02" name="Text Box 695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03" name="Text Box 695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04" name="Text Box 695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05" name="Text Box 69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06" name="Text Box 69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07" name="Text Box 69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08" name="Text Box 69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09" name="Text Box 69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10" name="Text Box 69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11" name="Text Box 69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12" name="Text Box 69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13" name="Text Box 69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14" name="Text Box 69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15" name="Text Box 69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16" name="Text Box 69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17" name="Text Box 69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18" name="Text Box 69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19" name="Text Box 69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20" name="Text Box 69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21" name="Text Box 69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22" name="Text Box 69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23" name="Text Box 69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24" name="Text Box 69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25" name="Text Box 69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26" name="Text Box 69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27" name="Text Box 69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28" name="Text Box 69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29" name="Text Box 69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30" name="Text Box 69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31" name="Text Box 69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32" name="Text Box 69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33" name="Text Box 69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34" name="Text Box 69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35" name="Text Box 69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36" name="Text Box 69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37" name="Text Box 698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38" name="Text Box 698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39" name="Text Box 698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40" name="Text Box 698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41" name="Text Box 69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42" name="Text Box 699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43" name="Text Box 699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44" name="Text Box 699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45" name="Text Box 699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46" name="Text Box 699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47" name="Text Box 699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48" name="Text Box 699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49" name="Text Box 699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50" name="Text Box 699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51" name="Text Box 699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52" name="Text Box 700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53" name="Text Box 700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54" name="Text Box 700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55" name="Text Box 700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56" name="Text Box 700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57" name="Text Box 700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58" name="Text Box 700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59" name="Text Box 700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60" name="Text Box 70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61" name="Text Box 70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62" name="Text Box 701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63" name="Text Box 701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64" name="Text Box 701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65" name="Text Box 701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66" name="Text Box 701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67" name="Text Box 701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68" name="Text Box 70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69" name="Text Box 70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70" name="Text Box 701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71" name="Text Box 701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72" name="Text Box 702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73" name="Text Box 702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74" name="Text Box 702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75" name="Text Box 70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76" name="Text Box 702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77" name="Text Box 702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78" name="Text Box 702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79" name="Text Box 702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80" name="Text Box 702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81" name="Text Box 702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82" name="Text Box 703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83" name="Text Box 703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84" name="Text Box 70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85" name="Text Box 70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86" name="Text Box 70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87" name="Text Box 70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88" name="Text Box 70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89" name="Text Box 70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90" name="Text Box 70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91" name="Text Box 70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92" name="Text Box 70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93" name="Text Box 70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94" name="Text Box 70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95" name="Text Box 704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96" name="Text Box 704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97" name="Text Box 704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98" name="Text Box 704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199" name="Text Box 70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00" name="Text Box 704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01" name="Text Box 704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02" name="Text Box 705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03" name="Text Box 705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04" name="Text Box 705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05" name="Text Box 70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06" name="Text Box 70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07" name="Text Box 70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08" name="Text Box 70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09" name="Text Box 70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10" name="Text Box 70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11" name="Text Box 70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12" name="Text Box 70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13" name="Text Box 70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14" name="Text Box 70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15" name="Text Box 70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16" name="Text Box 70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17" name="Text Box 70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18" name="Text Box 70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19" name="Text Box 70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20" name="Text Box 70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21" name="Text Box 70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22" name="Text Box 70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23" name="Text Box 70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24" name="Text Box 70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25" name="Text Box 70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26" name="Text Box 70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27" name="Text Box 70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28" name="Text Box 70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29" name="Text Box 70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30" name="Text Box 70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31" name="Text Box 70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32" name="Text Box 70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33" name="Text Box 70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34" name="Text Box 70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35" name="Text Box 70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36" name="Text Box 70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37" name="Text Box 708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38" name="Text Box 708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39" name="Text Box 708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40" name="Text Box 708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41" name="Text Box 70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42" name="Text Box 709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43" name="Text Box 709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44" name="Text Box 709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45" name="Text Box 709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46" name="Text Box 709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47" name="Text Box 709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48" name="Text Box 709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49" name="Text Box 709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50" name="Text Box 709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51" name="Text Box 709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52" name="Text Box 710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53" name="Text Box 710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54" name="Text Box 710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55" name="Text Box 710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56" name="Text Box 710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57" name="Text Box 710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58" name="Text Box 710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59" name="Text Box 710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60" name="Text Box 71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61" name="Text Box 71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62" name="Text Box 711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63" name="Text Box 711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64" name="Text Box 711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65" name="Text Box 711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66" name="Text Box 711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67" name="Text Box 711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68" name="Text Box 71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69" name="Text Box 71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70" name="Text Box 711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71" name="Text Box 711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72" name="Text Box 712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73" name="Text Box 712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74" name="Text Box 712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75" name="Text Box 71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76" name="Text Box 712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77" name="Text Box 712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78" name="Text Box 712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79" name="Text Box 712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80" name="Text Box 712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81" name="Text Box 712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82" name="Text Box 713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83" name="Text Box 713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84" name="Text Box 71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85" name="Text Box 71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86" name="Text Box 71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87" name="Text Box 71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88" name="Text Box 71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89" name="Text Box 71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90" name="Text Box 71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91" name="Text Box 71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92" name="Text Box 71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93" name="Text Box 71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94" name="Text Box 71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95" name="Text Box 714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96" name="Text Box 714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97" name="Text Box 714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98" name="Text Box 714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299" name="Text Box 71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00" name="Text Box 714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01" name="Text Box 714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02" name="Text Box 715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03" name="Text Box 715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04" name="Text Box 715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05" name="Text Box 71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06" name="Text Box 71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07" name="Text Box 71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08" name="Text Box 71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09" name="Text Box 71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10" name="Text Box 71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11" name="Text Box 71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12" name="Text Box 71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13" name="Text Box 71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14" name="Text Box 71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15" name="Text Box 71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16" name="Text Box 71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17" name="Text Box 71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18" name="Text Box 71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19" name="Text Box 71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20" name="Text Box 71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21" name="Text Box 71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22" name="Text Box 71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23" name="Text Box 71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24" name="Text Box 71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25" name="Text Box 71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26" name="Text Box 71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27" name="Text Box 71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28" name="Text Box 71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29" name="Text Box 71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30" name="Text Box 71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31" name="Text Box 71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32" name="Text Box 71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33" name="Text Box 71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34" name="Text Box 71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35" name="Text Box 71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36" name="Text Box 71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37" name="Text Box 718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38" name="Text Box 718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39" name="Text Box 718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40" name="Text Box 718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41" name="Text Box 71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42" name="Text Box 719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43" name="Text Box 719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44" name="Text Box 719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45" name="Text Box 719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46" name="Text Box 719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47" name="Text Box 719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48" name="Text Box 719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49" name="Text Box 719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50" name="Text Box 719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51" name="Text Box 719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52" name="Text Box 720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53" name="Text Box 720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54" name="Text Box 720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55" name="Text Box 720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56" name="Text Box 720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57" name="Text Box 720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58" name="Text Box 720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59" name="Text Box 720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60" name="Text Box 72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61" name="Text Box 72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62" name="Text Box 721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63" name="Text Box 721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64" name="Text Box 721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65" name="Text Box 721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66" name="Text Box 721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67" name="Text Box 721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68" name="Text Box 72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69" name="Text Box 72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70" name="Text Box 721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71" name="Text Box 721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72" name="Text Box 722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73" name="Text Box 722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74" name="Text Box 722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75" name="Text Box 72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76" name="Text Box 722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77" name="Text Box 722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78" name="Text Box 722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79" name="Text Box 722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80" name="Text Box 722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81" name="Text Box 722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82" name="Text Box 723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83" name="Text Box 723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84" name="Text Box 72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85" name="Text Box 72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86" name="Text Box 72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87" name="Text Box 72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88" name="Text Box 72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89" name="Text Box 72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90" name="Text Box 72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91" name="Text Box 72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92" name="Text Box 72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93" name="Text Box 72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94" name="Text Box 72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95" name="Text Box 724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96" name="Text Box 724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97" name="Text Box 724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98" name="Text Box 724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399" name="Text Box 72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00" name="Text Box 724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01" name="Text Box 724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02" name="Text Box 725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03" name="Text Box 725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04" name="Text Box 725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05" name="Text Box 72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06" name="Text Box 72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07" name="Text Box 72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08" name="Text Box 72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09" name="Text Box 72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10" name="Text Box 72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11" name="Text Box 72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12" name="Text Box 72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13" name="Text Box 72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14" name="Text Box 72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15" name="Text Box 72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16" name="Text Box 72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17" name="Text Box 72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18" name="Text Box 72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19" name="Text Box 72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20" name="Text Box 72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21" name="Text Box 72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22" name="Text Box 72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23" name="Text Box 72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24" name="Text Box 72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25" name="Text Box 72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26" name="Text Box 72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27" name="Text Box 72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28" name="Text Box 72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29" name="Text Box 72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30" name="Text Box 72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31" name="Text Box 72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32" name="Text Box 72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33" name="Text Box 72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34" name="Text Box 72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35" name="Text Box 72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36" name="Text Box 72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37" name="Text Box 728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38" name="Text Box 728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39" name="Text Box 728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40" name="Text Box 728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41" name="Text Box 72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42" name="Text Box 729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43" name="Text Box 729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44" name="Text Box 729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45" name="Text Box 729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46" name="Text Box 729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47" name="Text Box 729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48" name="Text Box 729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49" name="Text Box 729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50" name="Text Box 729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51" name="Text Box 729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52" name="Text Box 730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53" name="Text Box 730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54" name="Text Box 730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55" name="Text Box 730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56" name="Text Box 730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57" name="Text Box 730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58" name="Text Box 730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59" name="Text Box 730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60" name="Text Box 73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61" name="Text Box 73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62" name="Text Box 731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63" name="Text Box 731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64" name="Text Box 731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65" name="Text Box 731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66" name="Text Box 731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67" name="Text Box 731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68" name="Text Box 73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69" name="Text Box 73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70" name="Text Box 731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71" name="Text Box 731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72" name="Text Box 732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73" name="Text Box 732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74" name="Text Box 732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75" name="Text Box 73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76" name="Text Box 732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77" name="Text Box 732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78" name="Text Box 732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79" name="Text Box 732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80" name="Text Box 732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81" name="Text Box 732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82" name="Text Box 733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83" name="Text Box 733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84" name="Text Box 73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85" name="Text Box 73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86" name="Text Box 73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87" name="Text Box 73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88" name="Text Box 73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89" name="Text Box 73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90" name="Text Box 73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91" name="Text Box 73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92" name="Text Box 73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93" name="Text Box 73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94" name="Text Box 73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95" name="Text Box 734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96" name="Text Box 734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97" name="Text Box 734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98" name="Text Box 734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499" name="Text Box 73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00" name="Text Box 734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01" name="Text Box 734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02" name="Text Box 735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03" name="Text Box 735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04" name="Text Box 735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05" name="Text Box 73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06" name="Text Box 73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07" name="Text Box 73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08" name="Text Box 73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09" name="Text Box 73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10" name="Text Box 73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11" name="Text Box 73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12" name="Text Box 73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13" name="Text Box 73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14" name="Text Box 73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15" name="Text Box 73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16" name="Text Box 73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17" name="Text Box 73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18" name="Text Box 73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19" name="Text Box 73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20" name="Text Box 73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21" name="Text Box 73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22" name="Text Box 73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23" name="Text Box 73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24" name="Text Box 73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25" name="Text Box 73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26" name="Text Box 73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27" name="Text Box 73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28" name="Text Box 73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29" name="Text Box 73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30" name="Text Box 73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31" name="Text Box 73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32" name="Text Box 73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33" name="Text Box 73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34" name="Text Box 73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35" name="Text Box 73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36" name="Text Box 73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37" name="Text Box 738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38" name="Text Box 738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39" name="Text Box 738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40" name="Text Box 738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41" name="Text Box 73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42" name="Text Box 739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43" name="Text Box 739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44" name="Text Box 739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45" name="Text Box 739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46" name="Text Box 739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47" name="Text Box 739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48" name="Text Box 739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49" name="Text Box 739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50" name="Text Box 739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51" name="Text Box 739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52" name="Text Box 740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53" name="Text Box 740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54" name="Text Box 740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55" name="Text Box 740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56" name="Text Box 740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57" name="Text Box 740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58" name="Text Box 740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59" name="Text Box 740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60" name="Text Box 74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61" name="Text Box 74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62" name="Text Box 741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63" name="Text Box 741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64" name="Text Box 741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65" name="Text Box 741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66" name="Text Box 741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67" name="Text Box 741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68" name="Text Box 74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69" name="Text Box 74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70" name="Text Box 741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71" name="Text Box 741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72" name="Text Box 742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73" name="Text Box 742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74" name="Text Box 742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75" name="Text Box 74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76" name="Text Box 742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77" name="Text Box 742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78" name="Text Box 742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79" name="Text Box 742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80" name="Text Box 742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81" name="Text Box 742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82" name="Text Box 743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83" name="Text Box 743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84" name="Text Box 74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85" name="Text Box 74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86" name="Text Box 74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87" name="Text Box 74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88" name="Text Box 74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89" name="Text Box 74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90" name="Text Box 74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91" name="Text Box 74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92" name="Text Box 74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93" name="Text Box 74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94" name="Text Box 74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95" name="Text Box 744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96" name="Text Box 744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97" name="Text Box 744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98" name="Text Box 744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599" name="Text Box 74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00" name="Text Box 744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01" name="Text Box 744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02" name="Text Box 745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03" name="Text Box 745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04" name="Text Box 745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05" name="Text Box 74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06" name="Text Box 74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07" name="Text Box 74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08" name="Text Box 74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09" name="Text Box 74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10" name="Text Box 74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11" name="Text Box 74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12" name="Text Box 74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13" name="Text Box 74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14" name="Text Box 74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15" name="Text Box 74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16" name="Text Box 74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17" name="Text Box 74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18" name="Text Box 74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19" name="Text Box 74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20" name="Text Box 74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21" name="Text Box 74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22" name="Text Box 74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23" name="Text Box 74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24" name="Text Box 74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25" name="Text Box 74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26" name="Text Box 74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27" name="Text Box 74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28" name="Text Box 74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29" name="Text Box 74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30" name="Text Box 74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31" name="Text Box 74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32" name="Text Box 74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33" name="Text Box 74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34" name="Text Box 74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35" name="Text Box 74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36" name="Text Box 74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37" name="Text Box 748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38" name="Text Box 748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39" name="Text Box 748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40" name="Text Box 748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41" name="Text Box 74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42" name="Text Box 749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43" name="Text Box 749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44" name="Text Box 749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45" name="Text Box 749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46" name="Text Box 749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47" name="Text Box 749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48" name="Text Box 749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49" name="Text Box 749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50" name="Text Box 749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51" name="Text Box 749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52" name="Text Box 750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53" name="Text Box 750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54" name="Text Box 750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55" name="Text Box 750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56" name="Text Box 750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57" name="Text Box 750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58" name="Text Box 750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59" name="Text Box 750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60" name="Text Box 75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61" name="Text Box 75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62" name="Text Box 751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63" name="Text Box 751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64" name="Text Box 751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65" name="Text Box 751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66" name="Text Box 751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67" name="Text Box 751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68" name="Text Box 75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69" name="Text Box 75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70" name="Text Box 751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71" name="Text Box 751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72" name="Text Box 752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73" name="Text Box 752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74" name="Text Box 752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75" name="Text Box 75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76" name="Text Box 752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77" name="Text Box 752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78" name="Text Box 752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79" name="Text Box 752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80" name="Text Box 752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81" name="Text Box 752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82" name="Text Box 753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83" name="Text Box 753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84" name="Text Box 75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85" name="Text Box 75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86" name="Text Box 75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87" name="Text Box 75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88" name="Text Box 75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89" name="Text Box 75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90" name="Text Box 75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91" name="Text Box 75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92" name="Text Box 75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93" name="Text Box 75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94" name="Text Box 75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95" name="Text Box 754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96" name="Text Box 754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97" name="Text Box 754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98" name="Text Box 754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699" name="Text Box 75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00" name="Text Box 754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01" name="Text Box 754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02" name="Text Box 755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03" name="Text Box 755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04" name="Text Box 755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05" name="Text Box 75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06" name="Text Box 75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07" name="Text Box 75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08" name="Text Box 75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09" name="Text Box 75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10" name="Text Box 75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11" name="Text Box 75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12" name="Text Box 75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13" name="Text Box 75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14" name="Text Box 75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15" name="Text Box 75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16" name="Text Box 75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17" name="Text Box 75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18" name="Text Box 75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19" name="Text Box 75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20" name="Text Box 75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21" name="Text Box 75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22" name="Text Box 75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23" name="Text Box 75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24" name="Text Box 75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25" name="Text Box 75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26" name="Text Box 75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27" name="Text Box 75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28" name="Text Box 75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29" name="Text Box 75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30" name="Text Box 75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31" name="Text Box 75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32" name="Text Box 75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33" name="Text Box 75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34" name="Text Box 75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35" name="Text Box 75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36" name="Text Box 75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37" name="Text Box 758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38" name="Text Box 758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39" name="Text Box 758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40" name="Text Box 758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41" name="Text Box 75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42" name="Text Box 759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43" name="Text Box 759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44" name="Text Box 759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45" name="Text Box 759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46" name="Text Box 759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47" name="Text Box 759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48" name="Text Box 759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49" name="Text Box 759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50" name="Text Box 759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51" name="Text Box 759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52" name="Text Box 760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53" name="Text Box 760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54" name="Text Box 760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55" name="Text Box 760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56" name="Text Box 760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57" name="Text Box 760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58" name="Text Box 760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59" name="Text Box 760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60" name="Text Box 76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61" name="Text Box 76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62" name="Text Box 761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63" name="Text Box 761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64" name="Text Box 761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65" name="Text Box 761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66" name="Text Box 761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67" name="Text Box 761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68" name="Text Box 76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69" name="Text Box 76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70" name="Text Box 761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71" name="Text Box 761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72" name="Text Box 762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73" name="Text Box 762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74" name="Text Box 762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75" name="Text Box 76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76" name="Text Box 762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77" name="Text Box 762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78" name="Text Box 762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79" name="Text Box 762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80" name="Text Box 762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81" name="Text Box 762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82" name="Text Box 763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83" name="Text Box 763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84" name="Text Box 76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85" name="Text Box 76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86" name="Text Box 76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87" name="Text Box 76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88" name="Text Box 76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89" name="Text Box 76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90" name="Text Box 76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91" name="Text Box 76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92" name="Text Box 76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93" name="Text Box 76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94" name="Text Box 76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95" name="Text Box 764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96" name="Text Box 764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97" name="Text Box 764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98" name="Text Box 764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799" name="Text Box 76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00" name="Text Box 764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01" name="Text Box 764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02" name="Text Box 765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03" name="Text Box 765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04" name="Text Box 765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05" name="Text Box 76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06" name="Text Box 76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07" name="Text Box 76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08" name="Text Box 76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09" name="Text Box 76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10" name="Text Box 76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11" name="Text Box 76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12" name="Text Box 76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13" name="Text Box 76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14" name="Text Box 76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15" name="Text Box 76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16" name="Text Box 76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17" name="Text Box 76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18" name="Text Box 76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19" name="Text Box 76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20" name="Text Box 76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21" name="Text Box 76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22" name="Text Box 76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23" name="Text Box 76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24" name="Text Box 76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25" name="Text Box 76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26" name="Text Box 76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27" name="Text Box 76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28" name="Text Box 76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29" name="Text Box 76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30" name="Text Box 76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31" name="Text Box 76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32" name="Text Box 76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33" name="Text Box 76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34" name="Text Box 76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35" name="Text Box 76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36" name="Text Box 76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37" name="Text Box 768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38" name="Text Box 768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39" name="Text Box 768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40" name="Text Box 768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41" name="Text Box 76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42" name="Text Box 769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43" name="Text Box 769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44" name="Text Box 769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45" name="Text Box 769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46" name="Text Box 769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47" name="Text Box 769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48" name="Text Box 769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49" name="Text Box 769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50" name="Text Box 769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51" name="Text Box 769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52" name="Text Box 770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53" name="Text Box 770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54" name="Text Box 770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55" name="Text Box 770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56" name="Text Box 770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57" name="Text Box 770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58" name="Text Box 770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59" name="Text Box 770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60" name="Text Box 77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61" name="Text Box 77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62" name="Text Box 771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63" name="Text Box 771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64" name="Text Box 771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65" name="Text Box 771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66" name="Text Box 771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67" name="Text Box 771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68" name="Text Box 77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69" name="Text Box 77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70" name="Text Box 771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71" name="Text Box 771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72" name="Text Box 772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73" name="Text Box 772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74" name="Text Box 772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75" name="Text Box 77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76" name="Text Box 772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77" name="Text Box 772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78" name="Text Box 772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79" name="Text Box 772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80" name="Text Box 772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81" name="Text Box 772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82" name="Text Box 773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83" name="Text Box 773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84" name="Text Box 77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85" name="Text Box 77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86" name="Text Box 77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87" name="Text Box 77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88" name="Text Box 77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89" name="Text Box 77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90" name="Text Box 77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91" name="Text Box 77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92" name="Text Box 77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93" name="Text Box 77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94" name="Text Box 77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95" name="Text Box 774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96" name="Text Box 774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97" name="Text Box 774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98" name="Text Box 774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899" name="Text Box 77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00" name="Text Box 774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01" name="Text Box 774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02" name="Text Box 775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03" name="Text Box 775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04" name="Text Box 775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05" name="Text Box 77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06" name="Text Box 77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07" name="Text Box 77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08" name="Text Box 77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09" name="Text Box 77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10" name="Text Box 77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11" name="Text Box 77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12" name="Text Box 77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13" name="Text Box 77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14" name="Text Box 77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15" name="Text Box 77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16" name="Text Box 77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17" name="Text Box 77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18" name="Text Box 77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19" name="Text Box 77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20" name="Text Box 77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21" name="Text Box 77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22" name="Text Box 77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23" name="Text Box 77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24" name="Text Box 77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25" name="Text Box 77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26" name="Text Box 77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27" name="Text Box 77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28" name="Text Box 77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29" name="Text Box 77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30" name="Text Box 77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31" name="Text Box 77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32" name="Text Box 77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33" name="Text Box 77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34" name="Text Box 77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35" name="Text Box 77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36" name="Text Box 77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37" name="Text Box 778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38" name="Text Box 778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39" name="Text Box 778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40" name="Text Box 778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41" name="Text Box 77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42" name="Text Box 779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43" name="Text Box 779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44" name="Text Box 779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45" name="Text Box 779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46" name="Text Box 779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47" name="Text Box 779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48" name="Text Box 779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49" name="Text Box 779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50" name="Text Box 779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51" name="Text Box 779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52" name="Text Box 780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53" name="Text Box 780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54" name="Text Box 780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55" name="Text Box 780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56" name="Text Box 780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57" name="Text Box 780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58" name="Text Box 780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59" name="Text Box 780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60" name="Text Box 78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61" name="Text Box 78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62" name="Text Box 781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63" name="Text Box 781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64" name="Text Box 781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65" name="Text Box 781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66" name="Text Box 781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67" name="Text Box 781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68" name="Text Box 78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69" name="Text Box 78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70" name="Text Box 781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71" name="Text Box 781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72" name="Text Box 782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73" name="Text Box 782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74" name="Text Box 782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75" name="Text Box 78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76" name="Text Box 782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77" name="Text Box 782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78" name="Text Box 782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79" name="Text Box 782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80" name="Text Box 782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81" name="Text Box 782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82" name="Text Box 783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83" name="Text Box 783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84" name="Text Box 78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85" name="Text Box 78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86" name="Text Box 78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87" name="Text Box 78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88" name="Text Box 78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89" name="Text Box 78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90" name="Text Box 78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91" name="Text Box 78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92" name="Text Box 78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93" name="Text Box 78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94" name="Text Box 78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95" name="Text Box 784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96" name="Text Box 784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97" name="Text Box 784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98" name="Text Box 784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6999" name="Text Box 78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00" name="Text Box 784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01" name="Text Box 784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02" name="Text Box 785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03" name="Text Box 785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04" name="Text Box 785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05" name="Text Box 78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06" name="Text Box 78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07" name="Text Box 78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08" name="Text Box 78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09" name="Text Box 78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10" name="Text Box 78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11" name="Text Box 78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12" name="Text Box 78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13" name="Text Box 78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14" name="Text Box 78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15" name="Text Box 78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16" name="Text Box 78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17" name="Text Box 78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18" name="Text Box 78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19" name="Text Box 78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20" name="Text Box 78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21" name="Text Box 78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22" name="Text Box 78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23" name="Text Box 78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24" name="Text Box 78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25" name="Text Box 78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26" name="Text Box 78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27" name="Text Box 78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28" name="Text Box 78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29" name="Text Box 78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30" name="Text Box 78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31" name="Text Box 78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32" name="Text Box 78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33" name="Text Box 78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34" name="Text Box 78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35" name="Text Box 78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36" name="Text Box 78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37" name="Text Box 788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38" name="Text Box 788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39" name="Text Box 788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40" name="Text Box 788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41" name="Text Box 78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42" name="Text Box 789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43" name="Text Box 789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44" name="Text Box 789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45" name="Text Box 789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46" name="Text Box 789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47" name="Text Box 789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48" name="Text Box 789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49" name="Text Box 789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50" name="Text Box 789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51" name="Text Box 789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52" name="Text Box 790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53" name="Text Box 790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54" name="Text Box 790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55" name="Text Box 790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56" name="Text Box 790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57" name="Text Box 790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58" name="Text Box 790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59" name="Text Box 790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60" name="Text Box 79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61" name="Text Box 79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62" name="Text Box 791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63" name="Text Box 791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64" name="Text Box 791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65" name="Text Box 791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66" name="Text Box 791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67" name="Text Box 791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68" name="Text Box 79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69" name="Text Box 79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70" name="Text Box 791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71" name="Text Box 791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72" name="Text Box 792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73" name="Text Box 792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74" name="Text Box 792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75" name="Text Box 79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76" name="Text Box 792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77" name="Text Box 792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78" name="Text Box 792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79" name="Text Box 792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80" name="Text Box 792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81" name="Text Box 792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82" name="Text Box 793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83" name="Text Box 793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84" name="Text Box 79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85" name="Text Box 79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86" name="Text Box 79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87" name="Text Box 79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88" name="Text Box 79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89" name="Text Box 79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90" name="Text Box 79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91" name="Text Box 79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92" name="Text Box 79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93" name="Text Box 79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94" name="Text Box 79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95" name="Text Box 794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96" name="Text Box 794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97" name="Text Box 794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98" name="Text Box 794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099" name="Text Box 79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00" name="Text Box 794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01" name="Text Box 794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02" name="Text Box 795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03" name="Text Box 795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04" name="Text Box 795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05" name="Text Box 79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06" name="Text Box 79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07" name="Text Box 79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08" name="Text Box 79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09" name="Text Box 79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10" name="Text Box 79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11" name="Text Box 79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12" name="Text Box 79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13" name="Text Box 79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14" name="Text Box 79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15" name="Text Box 79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16" name="Text Box 79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17" name="Text Box 79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18" name="Text Box 79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19" name="Text Box 79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20" name="Text Box 79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21" name="Text Box 79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22" name="Text Box 79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23" name="Text Box 79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24" name="Text Box 79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25" name="Text Box 79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26" name="Text Box 79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27" name="Text Box 79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28" name="Text Box 79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29" name="Text Box 79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30" name="Text Box 79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31" name="Text Box 79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32" name="Text Box 79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33" name="Text Box 79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34" name="Text Box 79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35" name="Text Box 79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36" name="Text Box 79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37" name="Text Box 798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38" name="Text Box 798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39" name="Text Box 798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40" name="Text Box 798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41" name="Text Box 79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42" name="Text Box 799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43" name="Text Box 799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44" name="Text Box 799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45" name="Text Box 799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46" name="Text Box 799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47" name="Text Box 799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48" name="Text Box 799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49" name="Text Box 799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50" name="Text Box 799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51" name="Text Box 799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52" name="Text Box 800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53" name="Text Box 800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54" name="Text Box 800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55" name="Text Box 800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56" name="Text Box 800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57" name="Text Box 800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58" name="Text Box 800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59" name="Text Box 800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60" name="Text Box 80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61" name="Text Box 80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62" name="Text Box 801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63" name="Text Box 801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64" name="Text Box 801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65" name="Text Box 801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66" name="Text Box 801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67" name="Text Box 801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68" name="Text Box 80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69" name="Text Box 80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70" name="Text Box 801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71" name="Text Box 801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72" name="Text Box 802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73" name="Text Box 802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74" name="Text Box 802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75" name="Text Box 80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76" name="Text Box 802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77" name="Text Box 802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78" name="Text Box 802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79" name="Text Box 802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80" name="Text Box 802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81" name="Text Box 802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82" name="Text Box 803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83" name="Text Box 803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84" name="Text Box 80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85" name="Text Box 80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86" name="Text Box 80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87" name="Text Box 80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88" name="Text Box 80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89" name="Text Box 80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90" name="Text Box 80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91" name="Text Box 80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92" name="Text Box 80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93" name="Text Box 80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94" name="Text Box 80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95" name="Text Box 804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96" name="Text Box 804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97" name="Text Box 804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98" name="Text Box 804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199" name="Text Box 80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00" name="Text Box 804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01" name="Text Box 804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02" name="Text Box 805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03" name="Text Box 805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04" name="Text Box 805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05" name="Text Box 80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06" name="Text Box 80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07" name="Text Box 80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08" name="Text Box 80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09" name="Text Box 80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10" name="Text Box 80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11" name="Text Box 80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12" name="Text Box 80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13" name="Text Box 80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14" name="Text Box 80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15" name="Text Box 80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16" name="Text Box 80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17" name="Text Box 80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18" name="Text Box 80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19" name="Text Box 80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20" name="Text Box 80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21" name="Text Box 80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22" name="Text Box 80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23" name="Text Box 80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24" name="Text Box 80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25" name="Text Box 80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26" name="Text Box 80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27" name="Text Box 80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28" name="Text Box 80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29" name="Text Box 80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30" name="Text Box 80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31" name="Text Box 80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32" name="Text Box 80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33" name="Text Box 80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34" name="Text Box 80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35" name="Text Box 80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36" name="Text Box 80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37" name="Text Box 808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38" name="Text Box 808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39" name="Text Box 808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40" name="Text Box 808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41" name="Text Box 80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42" name="Text Box 809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43" name="Text Box 809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44" name="Text Box 809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45" name="Text Box 809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46" name="Text Box 809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47" name="Text Box 809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48" name="Text Box 809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49" name="Text Box 809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50" name="Text Box 809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51" name="Text Box 809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52" name="Text Box 810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53" name="Text Box 810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54" name="Text Box 810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55" name="Text Box 810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56" name="Text Box 810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57" name="Text Box 810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58" name="Text Box 810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59" name="Text Box 810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60" name="Text Box 81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61" name="Text Box 81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62" name="Text Box 811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63" name="Text Box 811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64" name="Text Box 811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65" name="Text Box 811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66" name="Text Box 811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67" name="Text Box 811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68" name="Text Box 81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69" name="Text Box 81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70" name="Text Box 811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71" name="Text Box 811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72" name="Text Box 812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73" name="Text Box 812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74" name="Text Box 812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75" name="Text Box 81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76" name="Text Box 812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77" name="Text Box 812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78" name="Text Box 812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79" name="Text Box 812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80" name="Text Box 812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81" name="Text Box 812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82" name="Text Box 813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83" name="Text Box 813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84" name="Text Box 813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85" name="Text Box 813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86" name="Text Box 813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87" name="Text Box 813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88" name="Text Box 813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89" name="Text Box 813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90" name="Text Box 813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91" name="Text Box 813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92" name="Text Box 814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93" name="Text Box 814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94" name="Text Box 814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95" name="Text Box 814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96" name="Text Box 814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97" name="Text Box 814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98" name="Text Box 814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299" name="Text Box 81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00" name="Text Box 814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01" name="Text Box 814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02" name="Text Box 815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03" name="Text Box 815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04" name="Text Box 815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05" name="Text Box 815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06" name="Text Box 815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07" name="Text Box 815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08" name="Text Box 815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09" name="Text Box 815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10" name="Text Box 815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11" name="Text Box 815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12" name="Text Box 816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13" name="Text Box 816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14" name="Text Box 816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15" name="Text Box 816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16" name="Text Box 816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17" name="Text Box 816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18" name="Text Box 816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19" name="Text Box 816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20" name="Text Box 816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21" name="Text Box 816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22" name="Text Box 817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23" name="Text Box 817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24" name="Text Box 817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25" name="Text Box 817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26" name="Text Box 817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27" name="Text Box 8175"/>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28" name="Text Box 817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29" name="Text Box 817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30" name="Text Box 817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31" name="Text Box 817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32" name="Text Box 8180"/>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33" name="Text Box 8181"/>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34" name="Text Box 8182"/>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35" name="Text Box 81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57336" name="Text Box 8184"/>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57</xdr:col>
      <xdr:colOff>0</xdr:colOff>
      <xdr:row>8</xdr:row>
      <xdr:rowOff>0</xdr:rowOff>
    </xdr:from>
    <xdr:to>
      <xdr:col>57</xdr:col>
      <xdr:colOff>0</xdr:colOff>
      <xdr:row>8</xdr:row>
      <xdr:rowOff>0</xdr:rowOff>
    </xdr:to>
    <xdr:sp macro="" textlink="">
      <xdr:nvSpPr>
        <xdr:cNvPr id="57337" name="Text Box 8185"/>
        <xdr:cNvSpPr txBox="1">
          <a:spLocks noChangeArrowheads="1"/>
        </xdr:cNvSpPr>
      </xdr:nvSpPr>
      <xdr:spPr bwMode="auto">
        <a:xfrm>
          <a:off x="55968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57</xdr:col>
      <xdr:colOff>0</xdr:colOff>
      <xdr:row>8</xdr:row>
      <xdr:rowOff>0</xdr:rowOff>
    </xdr:from>
    <xdr:to>
      <xdr:col>57</xdr:col>
      <xdr:colOff>0</xdr:colOff>
      <xdr:row>8</xdr:row>
      <xdr:rowOff>0</xdr:rowOff>
    </xdr:to>
    <xdr:sp macro="" textlink="">
      <xdr:nvSpPr>
        <xdr:cNvPr id="57338" name="Text Box 8186"/>
        <xdr:cNvSpPr txBox="1">
          <a:spLocks noChangeArrowheads="1"/>
        </xdr:cNvSpPr>
      </xdr:nvSpPr>
      <xdr:spPr bwMode="auto">
        <a:xfrm>
          <a:off x="55968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56</xdr:col>
      <xdr:colOff>800100</xdr:colOff>
      <xdr:row>8</xdr:row>
      <xdr:rowOff>0</xdr:rowOff>
    </xdr:from>
    <xdr:to>
      <xdr:col>57</xdr:col>
      <xdr:colOff>0</xdr:colOff>
      <xdr:row>8</xdr:row>
      <xdr:rowOff>0</xdr:rowOff>
    </xdr:to>
    <xdr:sp macro="" textlink="">
      <xdr:nvSpPr>
        <xdr:cNvPr id="57339" name="Text Box 8187"/>
        <xdr:cNvSpPr txBox="1">
          <a:spLocks noChangeArrowheads="1"/>
        </xdr:cNvSpPr>
      </xdr:nvSpPr>
      <xdr:spPr bwMode="auto">
        <a:xfrm>
          <a:off x="557974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57</xdr:col>
      <xdr:colOff>0</xdr:colOff>
      <xdr:row>8</xdr:row>
      <xdr:rowOff>0</xdr:rowOff>
    </xdr:from>
    <xdr:to>
      <xdr:col>57</xdr:col>
      <xdr:colOff>0</xdr:colOff>
      <xdr:row>8</xdr:row>
      <xdr:rowOff>0</xdr:rowOff>
    </xdr:to>
    <xdr:sp macro="" textlink="">
      <xdr:nvSpPr>
        <xdr:cNvPr id="57340" name="Text Box 8188"/>
        <xdr:cNvSpPr txBox="1">
          <a:spLocks noChangeArrowheads="1"/>
        </xdr:cNvSpPr>
      </xdr:nvSpPr>
      <xdr:spPr bwMode="auto">
        <a:xfrm>
          <a:off x="55968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57</xdr:col>
      <xdr:colOff>0</xdr:colOff>
      <xdr:row>8</xdr:row>
      <xdr:rowOff>0</xdr:rowOff>
    </xdr:from>
    <xdr:to>
      <xdr:col>57</xdr:col>
      <xdr:colOff>0</xdr:colOff>
      <xdr:row>8</xdr:row>
      <xdr:rowOff>0</xdr:rowOff>
    </xdr:to>
    <xdr:sp macro="" textlink="">
      <xdr:nvSpPr>
        <xdr:cNvPr id="57341" name="Text Box 8189"/>
        <xdr:cNvSpPr txBox="1">
          <a:spLocks noChangeArrowheads="1"/>
        </xdr:cNvSpPr>
      </xdr:nvSpPr>
      <xdr:spPr bwMode="auto">
        <a:xfrm>
          <a:off x="55968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57</xdr:col>
      <xdr:colOff>0</xdr:colOff>
      <xdr:row>8</xdr:row>
      <xdr:rowOff>0</xdr:rowOff>
    </xdr:from>
    <xdr:to>
      <xdr:col>57</xdr:col>
      <xdr:colOff>0</xdr:colOff>
      <xdr:row>8</xdr:row>
      <xdr:rowOff>0</xdr:rowOff>
    </xdr:to>
    <xdr:sp macro="" textlink="">
      <xdr:nvSpPr>
        <xdr:cNvPr id="57342" name="Text Box 8190"/>
        <xdr:cNvSpPr txBox="1">
          <a:spLocks noChangeArrowheads="1"/>
        </xdr:cNvSpPr>
      </xdr:nvSpPr>
      <xdr:spPr bwMode="auto">
        <a:xfrm>
          <a:off x="55968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57</xdr:col>
      <xdr:colOff>0</xdr:colOff>
      <xdr:row>8</xdr:row>
      <xdr:rowOff>0</xdr:rowOff>
    </xdr:from>
    <xdr:to>
      <xdr:col>57</xdr:col>
      <xdr:colOff>0</xdr:colOff>
      <xdr:row>8</xdr:row>
      <xdr:rowOff>0</xdr:rowOff>
    </xdr:to>
    <xdr:sp macro="" textlink="">
      <xdr:nvSpPr>
        <xdr:cNvPr id="57343" name="Text Box 8191"/>
        <xdr:cNvSpPr txBox="1">
          <a:spLocks noChangeArrowheads="1"/>
        </xdr:cNvSpPr>
      </xdr:nvSpPr>
      <xdr:spPr bwMode="auto">
        <a:xfrm>
          <a:off x="55968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57</xdr:col>
      <xdr:colOff>0</xdr:colOff>
      <xdr:row>8</xdr:row>
      <xdr:rowOff>0</xdr:rowOff>
    </xdr:from>
    <xdr:to>
      <xdr:col>57</xdr:col>
      <xdr:colOff>0</xdr:colOff>
      <xdr:row>8</xdr:row>
      <xdr:rowOff>0</xdr:rowOff>
    </xdr:to>
    <xdr:sp macro="" textlink="">
      <xdr:nvSpPr>
        <xdr:cNvPr id="76800" name="Text Box 8192"/>
        <xdr:cNvSpPr txBox="1">
          <a:spLocks noChangeArrowheads="1"/>
        </xdr:cNvSpPr>
      </xdr:nvSpPr>
      <xdr:spPr bwMode="auto">
        <a:xfrm>
          <a:off x="55968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57</xdr:col>
      <xdr:colOff>0</xdr:colOff>
      <xdr:row>8</xdr:row>
      <xdr:rowOff>0</xdr:rowOff>
    </xdr:from>
    <xdr:to>
      <xdr:col>57</xdr:col>
      <xdr:colOff>0</xdr:colOff>
      <xdr:row>8</xdr:row>
      <xdr:rowOff>0</xdr:rowOff>
    </xdr:to>
    <xdr:sp macro="" textlink="">
      <xdr:nvSpPr>
        <xdr:cNvPr id="76801" name="Text Box 8193"/>
        <xdr:cNvSpPr txBox="1">
          <a:spLocks noChangeArrowheads="1"/>
        </xdr:cNvSpPr>
      </xdr:nvSpPr>
      <xdr:spPr bwMode="auto">
        <a:xfrm>
          <a:off x="55968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57</xdr:col>
      <xdr:colOff>0</xdr:colOff>
      <xdr:row>8</xdr:row>
      <xdr:rowOff>0</xdr:rowOff>
    </xdr:from>
    <xdr:to>
      <xdr:col>57</xdr:col>
      <xdr:colOff>0</xdr:colOff>
      <xdr:row>8</xdr:row>
      <xdr:rowOff>0</xdr:rowOff>
    </xdr:to>
    <xdr:sp macro="" textlink="">
      <xdr:nvSpPr>
        <xdr:cNvPr id="76802" name="Text Box 8194"/>
        <xdr:cNvSpPr txBox="1">
          <a:spLocks noChangeArrowheads="1"/>
        </xdr:cNvSpPr>
      </xdr:nvSpPr>
      <xdr:spPr bwMode="auto">
        <a:xfrm>
          <a:off x="55968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57</xdr:col>
      <xdr:colOff>0</xdr:colOff>
      <xdr:row>8</xdr:row>
      <xdr:rowOff>0</xdr:rowOff>
    </xdr:from>
    <xdr:to>
      <xdr:col>57</xdr:col>
      <xdr:colOff>0</xdr:colOff>
      <xdr:row>8</xdr:row>
      <xdr:rowOff>0</xdr:rowOff>
    </xdr:to>
    <xdr:sp macro="" textlink="">
      <xdr:nvSpPr>
        <xdr:cNvPr id="76803" name="Text Box 8195"/>
        <xdr:cNvSpPr txBox="1">
          <a:spLocks noChangeArrowheads="1"/>
        </xdr:cNvSpPr>
      </xdr:nvSpPr>
      <xdr:spPr bwMode="auto">
        <a:xfrm>
          <a:off x="55968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57</xdr:col>
      <xdr:colOff>0</xdr:colOff>
      <xdr:row>8</xdr:row>
      <xdr:rowOff>0</xdr:rowOff>
    </xdr:from>
    <xdr:to>
      <xdr:col>57</xdr:col>
      <xdr:colOff>0</xdr:colOff>
      <xdr:row>8</xdr:row>
      <xdr:rowOff>0</xdr:rowOff>
    </xdr:to>
    <xdr:sp macro="" textlink="">
      <xdr:nvSpPr>
        <xdr:cNvPr id="76804" name="Text Box 8196"/>
        <xdr:cNvSpPr txBox="1">
          <a:spLocks noChangeArrowheads="1"/>
        </xdr:cNvSpPr>
      </xdr:nvSpPr>
      <xdr:spPr bwMode="auto">
        <a:xfrm>
          <a:off x="55968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57</xdr:col>
      <xdr:colOff>0</xdr:colOff>
      <xdr:row>8</xdr:row>
      <xdr:rowOff>0</xdr:rowOff>
    </xdr:from>
    <xdr:to>
      <xdr:col>57</xdr:col>
      <xdr:colOff>0</xdr:colOff>
      <xdr:row>8</xdr:row>
      <xdr:rowOff>0</xdr:rowOff>
    </xdr:to>
    <xdr:sp macro="" textlink="">
      <xdr:nvSpPr>
        <xdr:cNvPr id="76805" name="Text Box 8197"/>
        <xdr:cNvSpPr txBox="1">
          <a:spLocks noChangeArrowheads="1"/>
        </xdr:cNvSpPr>
      </xdr:nvSpPr>
      <xdr:spPr bwMode="auto">
        <a:xfrm>
          <a:off x="55968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57</xdr:col>
      <xdr:colOff>0</xdr:colOff>
      <xdr:row>8</xdr:row>
      <xdr:rowOff>0</xdr:rowOff>
    </xdr:from>
    <xdr:to>
      <xdr:col>57</xdr:col>
      <xdr:colOff>0</xdr:colOff>
      <xdr:row>8</xdr:row>
      <xdr:rowOff>0</xdr:rowOff>
    </xdr:to>
    <xdr:sp macro="" textlink="">
      <xdr:nvSpPr>
        <xdr:cNvPr id="76806" name="Text Box 8198"/>
        <xdr:cNvSpPr txBox="1">
          <a:spLocks noChangeArrowheads="1"/>
        </xdr:cNvSpPr>
      </xdr:nvSpPr>
      <xdr:spPr bwMode="auto">
        <a:xfrm>
          <a:off x="55968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57</xdr:col>
      <xdr:colOff>0</xdr:colOff>
      <xdr:row>8</xdr:row>
      <xdr:rowOff>0</xdr:rowOff>
    </xdr:from>
    <xdr:to>
      <xdr:col>57</xdr:col>
      <xdr:colOff>0</xdr:colOff>
      <xdr:row>8</xdr:row>
      <xdr:rowOff>0</xdr:rowOff>
    </xdr:to>
    <xdr:sp macro="" textlink="">
      <xdr:nvSpPr>
        <xdr:cNvPr id="76807" name="Text Box 8199"/>
        <xdr:cNvSpPr txBox="1">
          <a:spLocks noChangeArrowheads="1"/>
        </xdr:cNvSpPr>
      </xdr:nvSpPr>
      <xdr:spPr bwMode="auto">
        <a:xfrm>
          <a:off x="55968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57</xdr:col>
      <xdr:colOff>0</xdr:colOff>
      <xdr:row>8</xdr:row>
      <xdr:rowOff>0</xdr:rowOff>
    </xdr:from>
    <xdr:to>
      <xdr:col>57</xdr:col>
      <xdr:colOff>0</xdr:colOff>
      <xdr:row>8</xdr:row>
      <xdr:rowOff>0</xdr:rowOff>
    </xdr:to>
    <xdr:sp macro="" textlink="">
      <xdr:nvSpPr>
        <xdr:cNvPr id="76808" name="Text Box 8200"/>
        <xdr:cNvSpPr txBox="1">
          <a:spLocks noChangeArrowheads="1"/>
        </xdr:cNvSpPr>
      </xdr:nvSpPr>
      <xdr:spPr bwMode="auto">
        <a:xfrm>
          <a:off x="55968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57</xdr:col>
      <xdr:colOff>0</xdr:colOff>
      <xdr:row>8</xdr:row>
      <xdr:rowOff>0</xdr:rowOff>
    </xdr:from>
    <xdr:to>
      <xdr:col>57</xdr:col>
      <xdr:colOff>0</xdr:colOff>
      <xdr:row>8</xdr:row>
      <xdr:rowOff>0</xdr:rowOff>
    </xdr:to>
    <xdr:sp macro="" textlink="">
      <xdr:nvSpPr>
        <xdr:cNvPr id="76809" name="Text Box 8201"/>
        <xdr:cNvSpPr txBox="1">
          <a:spLocks noChangeArrowheads="1"/>
        </xdr:cNvSpPr>
      </xdr:nvSpPr>
      <xdr:spPr bwMode="auto">
        <a:xfrm>
          <a:off x="55968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57</xdr:col>
      <xdr:colOff>0</xdr:colOff>
      <xdr:row>8</xdr:row>
      <xdr:rowOff>0</xdr:rowOff>
    </xdr:from>
    <xdr:to>
      <xdr:col>57</xdr:col>
      <xdr:colOff>0</xdr:colOff>
      <xdr:row>8</xdr:row>
      <xdr:rowOff>0</xdr:rowOff>
    </xdr:to>
    <xdr:sp macro="" textlink="">
      <xdr:nvSpPr>
        <xdr:cNvPr id="76810" name="Text Box 8202"/>
        <xdr:cNvSpPr txBox="1">
          <a:spLocks noChangeArrowheads="1"/>
        </xdr:cNvSpPr>
      </xdr:nvSpPr>
      <xdr:spPr bwMode="auto">
        <a:xfrm>
          <a:off x="55968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57</xdr:col>
      <xdr:colOff>0</xdr:colOff>
      <xdr:row>8</xdr:row>
      <xdr:rowOff>0</xdr:rowOff>
    </xdr:from>
    <xdr:to>
      <xdr:col>57</xdr:col>
      <xdr:colOff>0</xdr:colOff>
      <xdr:row>8</xdr:row>
      <xdr:rowOff>0</xdr:rowOff>
    </xdr:to>
    <xdr:sp macro="" textlink="">
      <xdr:nvSpPr>
        <xdr:cNvPr id="76811" name="Text Box 8203"/>
        <xdr:cNvSpPr txBox="1">
          <a:spLocks noChangeArrowheads="1"/>
        </xdr:cNvSpPr>
      </xdr:nvSpPr>
      <xdr:spPr bwMode="auto">
        <a:xfrm>
          <a:off x="55968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57</xdr:col>
      <xdr:colOff>0</xdr:colOff>
      <xdr:row>8</xdr:row>
      <xdr:rowOff>0</xdr:rowOff>
    </xdr:from>
    <xdr:to>
      <xdr:col>57</xdr:col>
      <xdr:colOff>0</xdr:colOff>
      <xdr:row>8</xdr:row>
      <xdr:rowOff>0</xdr:rowOff>
    </xdr:to>
    <xdr:sp macro="" textlink="">
      <xdr:nvSpPr>
        <xdr:cNvPr id="76812" name="Text Box 8204"/>
        <xdr:cNvSpPr txBox="1">
          <a:spLocks noChangeArrowheads="1"/>
        </xdr:cNvSpPr>
      </xdr:nvSpPr>
      <xdr:spPr bwMode="auto">
        <a:xfrm>
          <a:off x="55968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57</xdr:col>
      <xdr:colOff>0</xdr:colOff>
      <xdr:row>8</xdr:row>
      <xdr:rowOff>0</xdr:rowOff>
    </xdr:from>
    <xdr:to>
      <xdr:col>57</xdr:col>
      <xdr:colOff>0</xdr:colOff>
      <xdr:row>8</xdr:row>
      <xdr:rowOff>0</xdr:rowOff>
    </xdr:to>
    <xdr:sp macro="" textlink="">
      <xdr:nvSpPr>
        <xdr:cNvPr id="76813" name="Text Box 8205"/>
        <xdr:cNvSpPr txBox="1">
          <a:spLocks noChangeArrowheads="1"/>
        </xdr:cNvSpPr>
      </xdr:nvSpPr>
      <xdr:spPr bwMode="auto">
        <a:xfrm>
          <a:off x="55968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57</xdr:col>
      <xdr:colOff>0</xdr:colOff>
      <xdr:row>8</xdr:row>
      <xdr:rowOff>0</xdr:rowOff>
    </xdr:from>
    <xdr:to>
      <xdr:col>57</xdr:col>
      <xdr:colOff>0</xdr:colOff>
      <xdr:row>8</xdr:row>
      <xdr:rowOff>0</xdr:rowOff>
    </xdr:to>
    <xdr:sp macro="" textlink="">
      <xdr:nvSpPr>
        <xdr:cNvPr id="76814" name="Text Box 8206"/>
        <xdr:cNvSpPr txBox="1">
          <a:spLocks noChangeArrowheads="1"/>
        </xdr:cNvSpPr>
      </xdr:nvSpPr>
      <xdr:spPr bwMode="auto">
        <a:xfrm>
          <a:off x="55968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57</xdr:col>
      <xdr:colOff>0</xdr:colOff>
      <xdr:row>8</xdr:row>
      <xdr:rowOff>0</xdr:rowOff>
    </xdr:from>
    <xdr:to>
      <xdr:col>57</xdr:col>
      <xdr:colOff>0</xdr:colOff>
      <xdr:row>8</xdr:row>
      <xdr:rowOff>0</xdr:rowOff>
    </xdr:to>
    <xdr:sp macro="" textlink="">
      <xdr:nvSpPr>
        <xdr:cNvPr id="76815" name="Text Box 8207"/>
        <xdr:cNvSpPr txBox="1">
          <a:spLocks noChangeArrowheads="1"/>
        </xdr:cNvSpPr>
      </xdr:nvSpPr>
      <xdr:spPr bwMode="auto">
        <a:xfrm>
          <a:off x="55968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57</xdr:col>
      <xdr:colOff>0</xdr:colOff>
      <xdr:row>8</xdr:row>
      <xdr:rowOff>0</xdr:rowOff>
    </xdr:from>
    <xdr:to>
      <xdr:col>57</xdr:col>
      <xdr:colOff>0</xdr:colOff>
      <xdr:row>8</xdr:row>
      <xdr:rowOff>0</xdr:rowOff>
    </xdr:to>
    <xdr:sp macro="" textlink="">
      <xdr:nvSpPr>
        <xdr:cNvPr id="76816" name="Text Box 8208"/>
        <xdr:cNvSpPr txBox="1">
          <a:spLocks noChangeArrowheads="1"/>
        </xdr:cNvSpPr>
      </xdr:nvSpPr>
      <xdr:spPr bwMode="auto">
        <a:xfrm>
          <a:off x="55968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57</xdr:col>
      <xdr:colOff>0</xdr:colOff>
      <xdr:row>8</xdr:row>
      <xdr:rowOff>0</xdr:rowOff>
    </xdr:from>
    <xdr:to>
      <xdr:col>57</xdr:col>
      <xdr:colOff>0</xdr:colOff>
      <xdr:row>8</xdr:row>
      <xdr:rowOff>0</xdr:rowOff>
    </xdr:to>
    <xdr:sp macro="" textlink="">
      <xdr:nvSpPr>
        <xdr:cNvPr id="76817" name="Text Box 8209"/>
        <xdr:cNvSpPr txBox="1">
          <a:spLocks noChangeArrowheads="1"/>
        </xdr:cNvSpPr>
      </xdr:nvSpPr>
      <xdr:spPr bwMode="auto">
        <a:xfrm>
          <a:off x="55968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57</xdr:col>
      <xdr:colOff>0</xdr:colOff>
      <xdr:row>8</xdr:row>
      <xdr:rowOff>0</xdr:rowOff>
    </xdr:from>
    <xdr:to>
      <xdr:col>57</xdr:col>
      <xdr:colOff>0</xdr:colOff>
      <xdr:row>8</xdr:row>
      <xdr:rowOff>0</xdr:rowOff>
    </xdr:to>
    <xdr:sp macro="" textlink="">
      <xdr:nvSpPr>
        <xdr:cNvPr id="76818" name="Text Box 8210"/>
        <xdr:cNvSpPr txBox="1">
          <a:spLocks noChangeArrowheads="1"/>
        </xdr:cNvSpPr>
      </xdr:nvSpPr>
      <xdr:spPr bwMode="auto">
        <a:xfrm>
          <a:off x="55968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57</xdr:col>
      <xdr:colOff>0</xdr:colOff>
      <xdr:row>8</xdr:row>
      <xdr:rowOff>0</xdr:rowOff>
    </xdr:from>
    <xdr:to>
      <xdr:col>57</xdr:col>
      <xdr:colOff>0</xdr:colOff>
      <xdr:row>8</xdr:row>
      <xdr:rowOff>0</xdr:rowOff>
    </xdr:to>
    <xdr:sp macro="" textlink="">
      <xdr:nvSpPr>
        <xdr:cNvPr id="76819" name="Text Box 8211"/>
        <xdr:cNvSpPr txBox="1">
          <a:spLocks noChangeArrowheads="1"/>
        </xdr:cNvSpPr>
      </xdr:nvSpPr>
      <xdr:spPr bwMode="auto">
        <a:xfrm>
          <a:off x="55968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57</xdr:col>
      <xdr:colOff>0</xdr:colOff>
      <xdr:row>8</xdr:row>
      <xdr:rowOff>0</xdr:rowOff>
    </xdr:from>
    <xdr:to>
      <xdr:col>57</xdr:col>
      <xdr:colOff>0</xdr:colOff>
      <xdr:row>8</xdr:row>
      <xdr:rowOff>0</xdr:rowOff>
    </xdr:to>
    <xdr:sp macro="" textlink="">
      <xdr:nvSpPr>
        <xdr:cNvPr id="76820" name="Text Box 8212"/>
        <xdr:cNvSpPr txBox="1">
          <a:spLocks noChangeArrowheads="1"/>
        </xdr:cNvSpPr>
      </xdr:nvSpPr>
      <xdr:spPr bwMode="auto">
        <a:xfrm>
          <a:off x="55968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57</xdr:col>
      <xdr:colOff>0</xdr:colOff>
      <xdr:row>8</xdr:row>
      <xdr:rowOff>0</xdr:rowOff>
    </xdr:from>
    <xdr:to>
      <xdr:col>57</xdr:col>
      <xdr:colOff>0</xdr:colOff>
      <xdr:row>8</xdr:row>
      <xdr:rowOff>0</xdr:rowOff>
    </xdr:to>
    <xdr:sp macro="" textlink="">
      <xdr:nvSpPr>
        <xdr:cNvPr id="76821" name="Text Box 8213"/>
        <xdr:cNvSpPr txBox="1">
          <a:spLocks noChangeArrowheads="1"/>
        </xdr:cNvSpPr>
      </xdr:nvSpPr>
      <xdr:spPr bwMode="auto">
        <a:xfrm>
          <a:off x="559689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58</xdr:col>
      <xdr:colOff>0</xdr:colOff>
      <xdr:row>8</xdr:row>
      <xdr:rowOff>0</xdr:rowOff>
    </xdr:from>
    <xdr:to>
      <xdr:col>58</xdr:col>
      <xdr:colOff>0</xdr:colOff>
      <xdr:row>8</xdr:row>
      <xdr:rowOff>0</xdr:rowOff>
    </xdr:to>
    <xdr:sp macro="" textlink="">
      <xdr:nvSpPr>
        <xdr:cNvPr id="76822" name="Text Box 8214"/>
        <xdr:cNvSpPr txBox="1">
          <a:spLocks noChangeArrowheads="1"/>
        </xdr:cNvSpPr>
      </xdr:nvSpPr>
      <xdr:spPr bwMode="auto">
        <a:xfrm>
          <a:off x="569404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58</xdr:col>
      <xdr:colOff>0</xdr:colOff>
      <xdr:row>8</xdr:row>
      <xdr:rowOff>0</xdr:rowOff>
    </xdr:from>
    <xdr:to>
      <xdr:col>58</xdr:col>
      <xdr:colOff>0</xdr:colOff>
      <xdr:row>8</xdr:row>
      <xdr:rowOff>0</xdr:rowOff>
    </xdr:to>
    <xdr:sp macro="" textlink="">
      <xdr:nvSpPr>
        <xdr:cNvPr id="76823" name="Text Box 8215"/>
        <xdr:cNvSpPr txBox="1">
          <a:spLocks noChangeArrowheads="1"/>
        </xdr:cNvSpPr>
      </xdr:nvSpPr>
      <xdr:spPr bwMode="auto">
        <a:xfrm>
          <a:off x="569404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57</xdr:col>
      <xdr:colOff>800100</xdr:colOff>
      <xdr:row>8</xdr:row>
      <xdr:rowOff>0</xdr:rowOff>
    </xdr:from>
    <xdr:to>
      <xdr:col>58</xdr:col>
      <xdr:colOff>0</xdr:colOff>
      <xdr:row>8</xdr:row>
      <xdr:rowOff>0</xdr:rowOff>
    </xdr:to>
    <xdr:sp macro="" textlink="">
      <xdr:nvSpPr>
        <xdr:cNvPr id="76824" name="Text Box 8216"/>
        <xdr:cNvSpPr txBox="1">
          <a:spLocks noChangeArrowheads="1"/>
        </xdr:cNvSpPr>
      </xdr:nvSpPr>
      <xdr:spPr bwMode="auto">
        <a:xfrm>
          <a:off x="567690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58</xdr:col>
      <xdr:colOff>0</xdr:colOff>
      <xdr:row>8</xdr:row>
      <xdr:rowOff>0</xdr:rowOff>
    </xdr:from>
    <xdr:to>
      <xdr:col>58</xdr:col>
      <xdr:colOff>0</xdr:colOff>
      <xdr:row>8</xdr:row>
      <xdr:rowOff>0</xdr:rowOff>
    </xdr:to>
    <xdr:sp macro="" textlink="">
      <xdr:nvSpPr>
        <xdr:cNvPr id="76825" name="Text Box 8217"/>
        <xdr:cNvSpPr txBox="1">
          <a:spLocks noChangeArrowheads="1"/>
        </xdr:cNvSpPr>
      </xdr:nvSpPr>
      <xdr:spPr bwMode="auto">
        <a:xfrm>
          <a:off x="569404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58</xdr:col>
      <xdr:colOff>0</xdr:colOff>
      <xdr:row>8</xdr:row>
      <xdr:rowOff>0</xdr:rowOff>
    </xdr:from>
    <xdr:to>
      <xdr:col>58</xdr:col>
      <xdr:colOff>0</xdr:colOff>
      <xdr:row>8</xdr:row>
      <xdr:rowOff>0</xdr:rowOff>
    </xdr:to>
    <xdr:sp macro="" textlink="">
      <xdr:nvSpPr>
        <xdr:cNvPr id="76826" name="Text Box 8218"/>
        <xdr:cNvSpPr txBox="1">
          <a:spLocks noChangeArrowheads="1"/>
        </xdr:cNvSpPr>
      </xdr:nvSpPr>
      <xdr:spPr bwMode="auto">
        <a:xfrm>
          <a:off x="569404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58</xdr:col>
      <xdr:colOff>0</xdr:colOff>
      <xdr:row>8</xdr:row>
      <xdr:rowOff>0</xdr:rowOff>
    </xdr:from>
    <xdr:to>
      <xdr:col>58</xdr:col>
      <xdr:colOff>0</xdr:colOff>
      <xdr:row>8</xdr:row>
      <xdr:rowOff>0</xdr:rowOff>
    </xdr:to>
    <xdr:sp macro="" textlink="">
      <xdr:nvSpPr>
        <xdr:cNvPr id="76827" name="Text Box 8219"/>
        <xdr:cNvSpPr txBox="1">
          <a:spLocks noChangeArrowheads="1"/>
        </xdr:cNvSpPr>
      </xdr:nvSpPr>
      <xdr:spPr bwMode="auto">
        <a:xfrm>
          <a:off x="569404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58</xdr:col>
      <xdr:colOff>0</xdr:colOff>
      <xdr:row>8</xdr:row>
      <xdr:rowOff>0</xdr:rowOff>
    </xdr:from>
    <xdr:to>
      <xdr:col>58</xdr:col>
      <xdr:colOff>0</xdr:colOff>
      <xdr:row>8</xdr:row>
      <xdr:rowOff>0</xdr:rowOff>
    </xdr:to>
    <xdr:sp macro="" textlink="">
      <xdr:nvSpPr>
        <xdr:cNvPr id="76828" name="Text Box 8220"/>
        <xdr:cNvSpPr txBox="1">
          <a:spLocks noChangeArrowheads="1"/>
        </xdr:cNvSpPr>
      </xdr:nvSpPr>
      <xdr:spPr bwMode="auto">
        <a:xfrm>
          <a:off x="569404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58</xdr:col>
      <xdr:colOff>0</xdr:colOff>
      <xdr:row>8</xdr:row>
      <xdr:rowOff>0</xdr:rowOff>
    </xdr:from>
    <xdr:to>
      <xdr:col>58</xdr:col>
      <xdr:colOff>0</xdr:colOff>
      <xdr:row>8</xdr:row>
      <xdr:rowOff>0</xdr:rowOff>
    </xdr:to>
    <xdr:sp macro="" textlink="">
      <xdr:nvSpPr>
        <xdr:cNvPr id="76829" name="Text Box 8221"/>
        <xdr:cNvSpPr txBox="1">
          <a:spLocks noChangeArrowheads="1"/>
        </xdr:cNvSpPr>
      </xdr:nvSpPr>
      <xdr:spPr bwMode="auto">
        <a:xfrm>
          <a:off x="569404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58</xdr:col>
      <xdr:colOff>0</xdr:colOff>
      <xdr:row>8</xdr:row>
      <xdr:rowOff>0</xdr:rowOff>
    </xdr:from>
    <xdr:to>
      <xdr:col>58</xdr:col>
      <xdr:colOff>0</xdr:colOff>
      <xdr:row>8</xdr:row>
      <xdr:rowOff>0</xdr:rowOff>
    </xdr:to>
    <xdr:sp macro="" textlink="">
      <xdr:nvSpPr>
        <xdr:cNvPr id="76830" name="Text Box 8222"/>
        <xdr:cNvSpPr txBox="1">
          <a:spLocks noChangeArrowheads="1"/>
        </xdr:cNvSpPr>
      </xdr:nvSpPr>
      <xdr:spPr bwMode="auto">
        <a:xfrm>
          <a:off x="569404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58</xdr:col>
      <xdr:colOff>0</xdr:colOff>
      <xdr:row>8</xdr:row>
      <xdr:rowOff>0</xdr:rowOff>
    </xdr:from>
    <xdr:to>
      <xdr:col>58</xdr:col>
      <xdr:colOff>0</xdr:colOff>
      <xdr:row>8</xdr:row>
      <xdr:rowOff>0</xdr:rowOff>
    </xdr:to>
    <xdr:sp macro="" textlink="">
      <xdr:nvSpPr>
        <xdr:cNvPr id="76831" name="Text Box 8223"/>
        <xdr:cNvSpPr txBox="1">
          <a:spLocks noChangeArrowheads="1"/>
        </xdr:cNvSpPr>
      </xdr:nvSpPr>
      <xdr:spPr bwMode="auto">
        <a:xfrm>
          <a:off x="569404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58</xdr:col>
      <xdr:colOff>0</xdr:colOff>
      <xdr:row>8</xdr:row>
      <xdr:rowOff>0</xdr:rowOff>
    </xdr:from>
    <xdr:to>
      <xdr:col>58</xdr:col>
      <xdr:colOff>0</xdr:colOff>
      <xdr:row>8</xdr:row>
      <xdr:rowOff>0</xdr:rowOff>
    </xdr:to>
    <xdr:sp macro="" textlink="">
      <xdr:nvSpPr>
        <xdr:cNvPr id="76832" name="Text Box 8224"/>
        <xdr:cNvSpPr txBox="1">
          <a:spLocks noChangeArrowheads="1"/>
        </xdr:cNvSpPr>
      </xdr:nvSpPr>
      <xdr:spPr bwMode="auto">
        <a:xfrm>
          <a:off x="569404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58</xdr:col>
      <xdr:colOff>0</xdr:colOff>
      <xdr:row>8</xdr:row>
      <xdr:rowOff>0</xdr:rowOff>
    </xdr:from>
    <xdr:to>
      <xdr:col>58</xdr:col>
      <xdr:colOff>0</xdr:colOff>
      <xdr:row>8</xdr:row>
      <xdr:rowOff>0</xdr:rowOff>
    </xdr:to>
    <xdr:sp macro="" textlink="">
      <xdr:nvSpPr>
        <xdr:cNvPr id="76833" name="Text Box 8225"/>
        <xdr:cNvSpPr txBox="1">
          <a:spLocks noChangeArrowheads="1"/>
        </xdr:cNvSpPr>
      </xdr:nvSpPr>
      <xdr:spPr bwMode="auto">
        <a:xfrm>
          <a:off x="569404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58</xdr:col>
      <xdr:colOff>0</xdr:colOff>
      <xdr:row>8</xdr:row>
      <xdr:rowOff>0</xdr:rowOff>
    </xdr:from>
    <xdr:to>
      <xdr:col>58</xdr:col>
      <xdr:colOff>0</xdr:colOff>
      <xdr:row>8</xdr:row>
      <xdr:rowOff>0</xdr:rowOff>
    </xdr:to>
    <xdr:sp macro="" textlink="">
      <xdr:nvSpPr>
        <xdr:cNvPr id="76834" name="Text Box 8226"/>
        <xdr:cNvSpPr txBox="1">
          <a:spLocks noChangeArrowheads="1"/>
        </xdr:cNvSpPr>
      </xdr:nvSpPr>
      <xdr:spPr bwMode="auto">
        <a:xfrm>
          <a:off x="569404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58</xdr:col>
      <xdr:colOff>0</xdr:colOff>
      <xdr:row>8</xdr:row>
      <xdr:rowOff>0</xdr:rowOff>
    </xdr:from>
    <xdr:to>
      <xdr:col>58</xdr:col>
      <xdr:colOff>0</xdr:colOff>
      <xdr:row>8</xdr:row>
      <xdr:rowOff>0</xdr:rowOff>
    </xdr:to>
    <xdr:sp macro="" textlink="">
      <xdr:nvSpPr>
        <xdr:cNvPr id="76835" name="Text Box 8227"/>
        <xdr:cNvSpPr txBox="1">
          <a:spLocks noChangeArrowheads="1"/>
        </xdr:cNvSpPr>
      </xdr:nvSpPr>
      <xdr:spPr bwMode="auto">
        <a:xfrm>
          <a:off x="569404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58</xdr:col>
      <xdr:colOff>0</xdr:colOff>
      <xdr:row>8</xdr:row>
      <xdr:rowOff>0</xdr:rowOff>
    </xdr:from>
    <xdr:to>
      <xdr:col>58</xdr:col>
      <xdr:colOff>0</xdr:colOff>
      <xdr:row>8</xdr:row>
      <xdr:rowOff>0</xdr:rowOff>
    </xdr:to>
    <xdr:sp macro="" textlink="">
      <xdr:nvSpPr>
        <xdr:cNvPr id="76836" name="Text Box 8228"/>
        <xdr:cNvSpPr txBox="1">
          <a:spLocks noChangeArrowheads="1"/>
        </xdr:cNvSpPr>
      </xdr:nvSpPr>
      <xdr:spPr bwMode="auto">
        <a:xfrm>
          <a:off x="569404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58</xdr:col>
      <xdr:colOff>0</xdr:colOff>
      <xdr:row>8</xdr:row>
      <xdr:rowOff>0</xdr:rowOff>
    </xdr:from>
    <xdr:to>
      <xdr:col>58</xdr:col>
      <xdr:colOff>0</xdr:colOff>
      <xdr:row>8</xdr:row>
      <xdr:rowOff>0</xdr:rowOff>
    </xdr:to>
    <xdr:sp macro="" textlink="">
      <xdr:nvSpPr>
        <xdr:cNvPr id="76837" name="Text Box 8229"/>
        <xdr:cNvSpPr txBox="1">
          <a:spLocks noChangeArrowheads="1"/>
        </xdr:cNvSpPr>
      </xdr:nvSpPr>
      <xdr:spPr bwMode="auto">
        <a:xfrm>
          <a:off x="569404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58</xdr:col>
      <xdr:colOff>0</xdr:colOff>
      <xdr:row>8</xdr:row>
      <xdr:rowOff>0</xdr:rowOff>
    </xdr:from>
    <xdr:to>
      <xdr:col>58</xdr:col>
      <xdr:colOff>0</xdr:colOff>
      <xdr:row>8</xdr:row>
      <xdr:rowOff>0</xdr:rowOff>
    </xdr:to>
    <xdr:sp macro="" textlink="">
      <xdr:nvSpPr>
        <xdr:cNvPr id="76838" name="Text Box 8230"/>
        <xdr:cNvSpPr txBox="1">
          <a:spLocks noChangeArrowheads="1"/>
        </xdr:cNvSpPr>
      </xdr:nvSpPr>
      <xdr:spPr bwMode="auto">
        <a:xfrm>
          <a:off x="569404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58</xdr:col>
      <xdr:colOff>0</xdr:colOff>
      <xdr:row>8</xdr:row>
      <xdr:rowOff>0</xdr:rowOff>
    </xdr:from>
    <xdr:to>
      <xdr:col>58</xdr:col>
      <xdr:colOff>0</xdr:colOff>
      <xdr:row>8</xdr:row>
      <xdr:rowOff>0</xdr:rowOff>
    </xdr:to>
    <xdr:sp macro="" textlink="">
      <xdr:nvSpPr>
        <xdr:cNvPr id="76839" name="Text Box 8231"/>
        <xdr:cNvSpPr txBox="1">
          <a:spLocks noChangeArrowheads="1"/>
        </xdr:cNvSpPr>
      </xdr:nvSpPr>
      <xdr:spPr bwMode="auto">
        <a:xfrm>
          <a:off x="569404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58</xdr:col>
      <xdr:colOff>0</xdr:colOff>
      <xdr:row>8</xdr:row>
      <xdr:rowOff>0</xdr:rowOff>
    </xdr:from>
    <xdr:to>
      <xdr:col>58</xdr:col>
      <xdr:colOff>0</xdr:colOff>
      <xdr:row>8</xdr:row>
      <xdr:rowOff>0</xdr:rowOff>
    </xdr:to>
    <xdr:sp macro="" textlink="">
      <xdr:nvSpPr>
        <xdr:cNvPr id="76840" name="Text Box 8232"/>
        <xdr:cNvSpPr txBox="1">
          <a:spLocks noChangeArrowheads="1"/>
        </xdr:cNvSpPr>
      </xdr:nvSpPr>
      <xdr:spPr bwMode="auto">
        <a:xfrm>
          <a:off x="569404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58</xdr:col>
      <xdr:colOff>0</xdr:colOff>
      <xdr:row>8</xdr:row>
      <xdr:rowOff>0</xdr:rowOff>
    </xdr:from>
    <xdr:to>
      <xdr:col>58</xdr:col>
      <xdr:colOff>0</xdr:colOff>
      <xdr:row>8</xdr:row>
      <xdr:rowOff>0</xdr:rowOff>
    </xdr:to>
    <xdr:sp macro="" textlink="">
      <xdr:nvSpPr>
        <xdr:cNvPr id="76841" name="Text Box 8233"/>
        <xdr:cNvSpPr txBox="1">
          <a:spLocks noChangeArrowheads="1"/>
        </xdr:cNvSpPr>
      </xdr:nvSpPr>
      <xdr:spPr bwMode="auto">
        <a:xfrm>
          <a:off x="569404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58</xdr:col>
      <xdr:colOff>0</xdr:colOff>
      <xdr:row>8</xdr:row>
      <xdr:rowOff>0</xdr:rowOff>
    </xdr:from>
    <xdr:to>
      <xdr:col>58</xdr:col>
      <xdr:colOff>0</xdr:colOff>
      <xdr:row>8</xdr:row>
      <xdr:rowOff>0</xdr:rowOff>
    </xdr:to>
    <xdr:sp macro="" textlink="">
      <xdr:nvSpPr>
        <xdr:cNvPr id="76842" name="Text Box 8234"/>
        <xdr:cNvSpPr txBox="1">
          <a:spLocks noChangeArrowheads="1"/>
        </xdr:cNvSpPr>
      </xdr:nvSpPr>
      <xdr:spPr bwMode="auto">
        <a:xfrm>
          <a:off x="569404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58</xdr:col>
      <xdr:colOff>0</xdr:colOff>
      <xdr:row>8</xdr:row>
      <xdr:rowOff>0</xdr:rowOff>
    </xdr:from>
    <xdr:to>
      <xdr:col>58</xdr:col>
      <xdr:colOff>0</xdr:colOff>
      <xdr:row>8</xdr:row>
      <xdr:rowOff>0</xdr:rowOff>
    </xdr:to>
    <xdr:sp macro="" textlink="">
      <xdr:nvSpPr>
        <xdr:cNvPr id="76843" name="Text Box 8235"/>
        <xdr:cNvSpPr txBox="1">
          <a:spLocks noChangeArrowheads="1"/>
        </xdr:cNvSpPr>
      </xdr:nvSpPr>
      <xdr:spPr bwMode="auto">
        <a:xfrm>
          <a:off x="569404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58</xdr:col>
      <xdr:colOff>0</xdr:colOff>
      <xdr:row>8</xdr:row>
      <xdr:rowOff>0</xdr:rowOff>
    </xdr:from>
    <xdr:to>
      <xdr:col>58</xdr:col>
      <xdr:colOff>0</xdr:colOff>
      <xdr:row>8</xdr:row>
      <xdr:rowOff>0</xdr:rowOff>
    </xdr:to>
    <xdr:sp macro="" textlink="">
      <xdr:nvSpPr>
        <xdr:cNvPr id="76844" name="Text Box 8236"/>
        <xdr:cNvSpPr txBox="1">
          <a:spLocks noChangeArrowheads="1"/>
        </xdr:cNvSpPr>
      </xdr:nvSpPr>
      <xdr:spPr bwMode="auto">
        <a:xfrm>
          <a:off x="569404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58</xdr:col>
      <xdr:colOff>0</xdr:colOff>
      <xdr:row>8</xdr:row>
      <xdr:rowOff>0</xdr:rowOff>
    </xdr:from>
    <xdr:to>
      <xdr:col>58</xdr:col>
      <xdr:colOff>0</xdr:colOff>
      <xdr:row>8</xdr:row>
      <xdr:rowOff>0</xdr:rowOff>
    </xdr:to>
    <xdr:sp macro="" textlink="">
      <xdr:nvSpPr>
        <xdr:cNvPr id="76845" name="Text Box 8237"/>
        <xdr:cNvSpPr txBox="1">
          <a:spLocks noChangeArrowheads="1"/>
        </xdr:cNvSpPr>
      </xdr:nvSpPr>
      <xdr:spPr bwMode="auto">
        <a:xfrm>
          <a:off x="569404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58</xdr:col>
      <xdr:colOff>0</xdr:colOff>
      <xdr:row>8</xdr:row>
      <xdr:rowOff>0</xdr:rowOff>
    </xdr:from>
    <xdr:to>
      <xdr:col>58</xdr:col>
      <xdr:colOff>0</xdr:colOff>
      <xdr:row>8</xdr:row>
      <xdr:rowOff>0</xdr:rowOff>
    </xdr:to>
    <xdr:sp macro="" textlink="">
      <xdr:nvSpPr>
        <xdr:cNvPr id="76846" name="Text Box 8238"/>
        <xdr:cNvSpPr txBox="1">
          <a:spLocks noChangeArrowheads="1"/>
        </xdr:cNvSpPr>
      </xdr:nvSpPr>
      <xdr:spPr bwMode="auto">
        <a:xfrm>
          <a:off x="569404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58</xdr:col>
      <xdr:colOff>0</xdr:colOff>
      <xdr:row>8</xdr:row>
      <xdr:rowOff>0</xdr:rowOff>
    </xdr:from>
    <xdr:to>
      <xdr:col>58</xdr:col>
      <xdr:colOff>0</xdr:colOff>
      <xdr:row>8</xdr:row>
      <xdr:rowOff>0</xdr:rowOff>
    </xdr:to>
    <xdr:sp macro="" textlink="">
      <xdr:nvSpPr>
        <xdr:cNvPr id="76847" name="Text Box 8239"/>
        <xdr:cNvSpPr txBox="1">
          <a:spLocks noChangeArrowheads="1"/>
        </xdr:cNvSpPr>
      </xdr:nvSpPr>
      <xdr:spPr bwMode="auto">
        <a:xfrm>
          <a:off x="569404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58</xdr:col>
      <xdr:colOff>0</xdr:colOff>
      <xdr:row>8</xdr:row>
      <xdr:rowOff>0</xdr:rowOff>
    </xdr:from>
    <xdr:to>
      <xdr:col>58</xdr:col>
      <xdr:colOff>0</xdr:colOff>
      <xdr:row>8</xdr:row>
      <xdr:rowOff>0</xdr:rowOff>
    </xdr:to>
    <xdr:sp macro="" textlink="">
      <xdr:nvSpPr>
        <xdr:cNvPr id="76848" name="Text Box 8240"/>
        <xdr:cNvSpPr txBox="1">
          <a:spLocks noChangeArrowheads="1"/>
        </xdr:cNvSpPr>
      </xdr:nvSpPr>
      <xdr:spPr bwMode="auto">
        <a:xfrm>
          <a:off x="569404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58</xdr:col>
      <xdr:colOff>0</xdr:colOff>
      <xdr:row>8</xdr:row>
      <xdr:rowOff>0</xdr:rowOff>
    </xdr:from>
    <xdr:to>
      <xdr:col>58</xdr:col>
      <xdr:colOff>0</xdr:colOff>
      <xdr:row>8</xdr:row>
      <xdr:rowOff>0</xdr:rowOff>
    </xdr:to>
    <xdr:sp macro="" textlink="">
      <xdr:nvSpPr>
        <xdr:cNvPr id="76849" name="Text Box 8241"/>
        <xdr:cNvSpPr txBox="1">
          <a:spLocks noChangeArrowheads="1"/>
        </xdr:cNvSpPr>
      </xdr:nvSpPr>
      <xdr:spPr bwMode="auto">
        <a:xfrm>
          <a:off x="569404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58</xdr:col>
      <xdr:colOff>0</xdr:colOff>
      <xdr:row>8</xdr:row>
      <xdr:rowOff>0</xdr:rowOff>
    </xdr:from>
    <xdr:to>
      <xdr:col>58</xdr:col>
      <xdr:colOff>0</xdr:colOff>
      <xdr:row>8</xdr:row>
      <xdr:rowOff>0</xdr:rowOff>
    </xdr:to>
    <xdr:sp macro="" textlink="">
      <xdr:nvSpPr>
        <xdr:cNvPr id="76850" name="Text Box 8242"/>
        <xdr:cNvSpPr txBox="1">
          <a:spLocks noChangeArrowheads="1"/>
        </xdr:cNvSpPr>
      </xdr:nvSpPr>
      <xdr:spPr bwMode="auto">
        <a:xfrm>
          <a:off x="569404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76851" name="Text Box 824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76852" name="Text Box 824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63</xdr:col>
      <xdr:colOff>800100</xdr:colOff>
      <xdr:row>8</xdr:row>
      <xdr:rowOff>0</xdr:rowOff>
    </xdr:from>
    <xdr:to>
      <xdr:col>64</xdr:col>
      <xdr:colOff>0</xdr:colOff>
      <xdr:row>8</xdr:row>
      <xdr:rowOff>0</xdr:rowOff>
    </xdr:to>
    <xdr:sp macro="" textlink="">
      <xdr:nvSpPr>
        <xdr:cNvPr id="76853" name="Text Box 8245"/>
        <xdr:cNvSpPr txBox="1">
          <a:spLocks noChangeArrowheads="1"/>
        </xdr:cNvSpPr>
      </xdr:nvSpPr>
      <xdr:spPr bwMode="auto">
        <a:xfrm>
          <a:off x="6259830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76854" name="Text Box 824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76855" name="Text Box 824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76856" name="Text Box 824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76857" name="Text Box 824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76858" name="Text Box 825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76859" name="Text Box 825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76860" name="Text Box 825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76861" name="Text Box 825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76862" name="Text Box 825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76863" name="Text Box 825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76864" name="Text Box 825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76865" name="Text Box 825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76866" name="Text Box 825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76867" name="Text Box 825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76868" name="Text Box 826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76869" name="Text Box 826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76870" name="Text Box 8262"/>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76871" name="Text Box 8263"/>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76872" name="Text Box 8264"/>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76873" name="Text Box 8265"/>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76874" name="Text Box 8266"/>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76875" name="Text Box 8267"/>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76876" name="Text Box 8268"/>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76877" name="Text Box 8269"/>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76878" name="Text Box 8270"/>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64</xdr:col>
      <xdr:colOff>0</xdr:colOff>
      <xdr:row>8</xdr:row>
      <xdr:rowOff>0</xdr:rowOff>
    </xdr:from>
    <xdr:to>
      <xdr:col>64</xdr:col>
      <xdr:colOff>0</xdr:colOff>
      <xdr:row>8</xdr:row>
      <xdr:rowOff>0</xdr:rowOff>
    </xdr:to>
    <xdr:sp macro="" textlink="">
      <xdr:nvSpPr>
        <xdr:cNvPr id="76879" name="Text Box 8271"/>
        <xdr:cNvSpPr txBox="1">
          <a:spLocks noChangeArrowheads="1"/>
        </xdr:cNvSpPr>
      </xdr:nvSpPr>
      <xdr:spPr bwMode="auto">
        <a:xfrm>
          <a:off x="627697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65</xdr:col>
      <xdr:colOff>0</xdr:colOff>
      <xdr:row>8</xdr:row>
      <xdr:rowOff>0</xdr:rowOff>
    </xdr:from>
    <xdr:to>
      <xdr:col>65</xdr:col>
      <xdr:colOff>0</xdr:colOff>
      <xdr:row>8</xdr:row>
      <xdr:rowOff>0</xdr:rowOff>
    </xdr:to>
    <xdr:sp macro="" textlink="">
      <xdr:nvSpPr>
        <xdr:cNvPr id="76880" name="Text Box 8272"/>
        <xdr:cNvSpPr txBox="1">
          <a:spLocks noChangeArrowheads="1"/>
        </xdr:cNvSpPr>
      </xdr:nvSpPr>
      <xdr:spPr bwMode="auto">
        <a:xfrm>
          <a:off x="63741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65</xdr:col>
      <xdr:colOff>0</xdr:colOff>
      <xdr:row>8</xdr:row>
      <xdr:rowOff>0</xdr:rowOff>
    </xdr:from>
    <xdr:to>
      <xdr:col>65</xdr:col>
      <xdr:colOff>0</xdr:colOff>
      <xdr:row>8</xdr:row>
      <xdr:rowOff>0</xdr:rowOff>
    </xdr:to>
    <xdr:sp macro="" textlink="">
      <xdr:nvSpPr>
        <xdr:cNvPr id="76881" name="Text Box 8273"/>
        <xdr:cNvSpPr txBox="1">
          <a:spLocks noChangeArrowheads="1"/>
        </xdr:cNvSpPr>
      </xdr:nvSpPr>
      <xdr:spPr bwMode="auto">
        <a:xfrm>
          <a:off x="63741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64</xdr:col>
      <xdr:colOff>800100</xdr:colOff>
      <xdr:row>8</xdr:row>
      <xdr:rowOff>0</xdr:rowOff>
    </xdr:from>
    <xdr:to>
      <xdr:col>65</xdr:col>
      <xdr:colOff>0</xdr:colOff>
      <xdr:row>8</xdr:row>
      <xdr:rowOff>0</xdr:rowOff>
    </xdr:to>
    <xdr:sp macro="" textlink="">
      <xdr:nvSpPr>
        <xdr:cNvPr id="76882" name="Text Box 8274"/>
        <xdr:cNvSpPr txBox="1">
          <a:spLocks noChangeArrowheads="1"/>
        </xdr:cNvSpPr>
      </xdr:nvSpPr>
      <xdr:spPr bwMode="auto">
        <a:xfrm>
          <a:off x="63569850" y="13620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65</xdr:col>
      <xdr:colOff>0</xdr:colOff>
      <xdr:row>8</xdr:row>
      <xdr:rowOff>0</xdr:rowOff>
    </xdr:from>
    <xdr:to>
      <xdr:col>65</xdr:col>
      <xdr:colOff>0</xdr:colOff>
      <xdr:row>8</xdr:row>
      <xdr:rowOff>0</xdr:rowOff>
    </xdr:to>
    <xdr:sp macro="" textlink="">
      <xdr:nvSpPr>
        <xdr:cNvPr id="76883" name="Text Box 8275"/>
        <xdr:cNvSpPr txBox="1">
          <a:spLocks noChangeArrowheads="1"/>
        </xdr:cNvSpPr>
      </xdr:nvSpPr>
      <xdr:spPr bwMode="auto">
        <a:xfrm>
          <a:off x="63741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65</xdr:col>
      <xdr:colOff>0</xdr:colOff>
      <xdr:row>8</xdr:row>
      <xdr:rowOff>0</xdr:rowOff>
    </xdr:from>
    <xdr:to>
      <xdr:col>65</xdr:col>
      <xdr:colOff>0</xdr:colOff>
      <xdr:row>8</xdr:row>
      <xdr:rowOff>0</xdr:rowOff>
    </xdr:to>
    <xdr:sp macro="" textlink="">
      <xdr:nvSpPr>
        <xdr:cNvPr id="76884" name="Text Box 8276"/>
        <xdr:cNvSpPr txBox="1">
          <a:spLocks noChangeArrowheads="1"/>
        </xdr:cNvSpPr>
      </xdr:nvSpPr>
      <xdr:spPr bwMode="auto">
        <a:xfrm>
          <a:off x="63741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65</xdr:col>
      <xdr:colOff>0</xdr:colOff>
      <xdr:row>8</xdr:row>
      <xdr:rowOff>0</xdr:rowOff>
    </xdr:from>
    <xdr:to>
      <xdr:col>65</xdr:col>
      <xdr:colOff>0</xdr:colOff>
      <xdr:row>8</xdr:row>
      <xdr:rowOff>0</xdr:rowOff>
    </xdr:to>
    <xdr:sp macro="" textlink="">
      <xdr:nvSpPr>
        <xdr:cNvPr id="76885" name="Text Box 8277"/>
        <xdr:cNvSpPr txBox="1">
          <a:spLocks noChangeArrowheads="1"/>
        </xdr:cNvSpPr>
      </xdr:nvSpPr>
      <xdr:spPr bwMode="auto">
        <a:xfrm>
          <a:off x="63741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65</xdr:col>
      <xdr:colOff>0</xdr:colOff>
      <xdr:row>8</xdr:row>
      <xdr:rowOff>0</xdr:rowOff>
    </xdr:from>
    <xdr:to>
      <xdr:col>65</xdr:col>
      <xdr:colOff>0</xdr:colOff>
      <xdr:row>8</xdr:row>
      <xdr:rowOff>0</xdr:rowOff>
    </xdr:to>
    <xdr:sp macro="" textlink="">
      <xdr:nvSpPr>
        <xdr:cNvPr id="76886" name="Text Box 8278"/>
        <xdr:cNvSpPr txBox="1">
          <a:spLocks noChangeArrowheads="1"/>
        </xdr:cNvSpPr>
      </xdr:nvSpPr>
      <xdr:spPr bwMode="auto">
        <a:xfrm>
          <a:off x="63741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65</xdr:col>
      <xdr:colOff>0</xdr:colOff>
      <xdr:row>8</xdr:row>
      <xdr:rowOff>0</xdr:rowOff>
    </xdr:from>
    <xdr:to>
      <xdr:col>65</xdr:col>
      <xdr:colOff>0</xdr:colOff>
      <xdr:row>8</xdr:row>
      <xdr:rowOff>0</xdr:rowOff>
    </xdr:to>
    <xdr:sp macro="" textlink="">
      <xdr:nvSpPr>
        <xdr:cNvPr id="76887" name="Text Box 8279"/>
        <xdr:cNvSpPr txBox="1">
          <a:spLocks noChangeArrowheads="1"/>
        </xdr:cNvSpPr>
      </xdr:nvSpPr>
      <xdr:spPr bwMode="auto">
        <a:xfrm>
          <a:off x="63741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65</xdr:col>
      <xdr:colOff>0</xdr:colOff>
      <xdr:row>8</xdr:row>
      <xdr:rowOff>0</xdr:rowOff>
    </xdr:from>
    <xdr:to>
      <xdr:col>65</xdr:col>
      <xdr:colOff>0</xdr:colOff>
      <xdr:row>8</xdr:row>
      <xdr:rowOff>0</xdr:rowOff>
    </xdr:to>
    <xdr:sp macro="" textlink="">
      <xdr:nvSpPr>
        <xdr:cNvPr id="76888" name="Text Box 8280"/>
        <xdr:cNvSpPr txBox="1">
          <a:spLocks noChangeArrowheads="1"/>
        </xdr:cNvSpPr>
      </xdr:nvSpPr>
      <xdr:spPr bwMode="auto">
        <a:xfrm>
          <a:off x="63741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65</xdr:col>
      <xdr:colOff>0</xdr:colOff>
      <xdr:row>8</xdr:row>
      <xdr:rowOff>0</xdr:rowOff>
    </xdr:from>
    <xdr:to>
      <xdr:col>65</xdr:col>
      <xdr:colOff>0</xdr:colOff>
      <xdr:row>8</xdr:row>
      <xdr:rowOff>0</xdr:rowOff>
    </xdr:to>
    <xdr:sp macro="" textlink="">
      <xdr:nvSpPr>
        <xdr:cNvPr id="76889" name="Text Box 8281"/>
        <xdr:cNvSpPr txBox="1">
          <a:spLocks noChangeArrowheads="1"/>
        </xdr:cNvSpPr>
      </xdr:nvSpPr>
      <xdr:spPr bwMode="auto">
        <a:xfrm>
          <a:off x="63741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65</xdr:col>
      <xdr:colOff>0</xdr:colOff>
      <xdr:row>8</xdr:row>
      <xdr:rowOff>0</xdr:rowOff>
    </xdr:from>
    <xdr:to>
      <xdr:col>65</xdr:col>
      <xdr:colOff>0</xdr:colOff>
      <xdr:row>8</xdr:row>
      <xdr:rowOff>0</xdr:rowOff>
    </xdr:to>
    <xdr:sp macro="" textlink="">
      <xdr:nvSpPr>
        <xdr:cNvPr id="76890" name="Text Box 8282"/>
        <xdr:cNvSpPr txBox="1">
          <a:spLocks noChangeArrowheads="1"/>
        </xdr:cNvSpPr>
      </xdr:nvSpPr>
      <xdr:spPr bwMode="auto">
        <a:xfrm>
          <a:off x="63741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65</xdr:col>
      <xdr:colOff>0</xdr:colOff>
      <xdr:row>8</xdr:row>
      <xdr:rowOff>0</xdr:rowOff>
    </xdr:from>
    <xdr:to>
      <xdr:col>65</xdr:col>
      <xdr:colOff>0</xdr:colOff>
      <xdr:row>8</xdr:row>
      <xdr:rowOff>0</xdr:rowOff>
    </xdr:to>
    <xdr:sp macro="" textlink="">
      <xdr:nvSpPr>
        <xdr:cNvPr id="76891" name="Text Box 8283"/>
        <xdr:cNvSpPr txBox="1">
          <a:spLocks noChangeArrowheads="1"/>
        </xdr:cNvSpPr>
      </xdr:nvSpPr>
      <xdr:spPr bwMode="auto">
        <a:xfrm>
          <a:off x="63741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65</xdr:col>
      <xdr:colOff>0</xdr:colOff>
      <xdr:row>8</xdr:row>
      <xdr:rowOff>0</xdr:rowOff>
    </xdr:from>
    <xdr:to>
      <xdr:col>65</xdr:col>
      <xdr:colOff>0</xdr:colOff>
      <xdr:row>8</xdr:row>
      <xdr:rowOff>0</xdr:rowOff>
    </xdr:to>
    <xdr:sp macro="" textlink="">
      <xdr:nvSpPr>
        <xdr:cNvPr id="76892" name="Text Box 8284"/>
        <xdr:cNvSpPr txBox="1">
          <a:spLocks noChangeArrowheads="1"/>
        </xdr:cNvSpPr>
      </xdr:nvSpPr>
      <xdr:spPr bwMode="auto">
        <a:xfrm>
          <a:off x="63741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65</xdr:col>
      <xdr:colOff>0</xdr:colOff>
      <xdr:row>8</xdr:row>
      <xdr:rowOff>0</xdr:rowOff>
    </xdr:from>
    <xdr:to>
      <xdr:col>65</xdr:col>
      <xdr:colOff>0</xdr:colOff>
      <xdr:row>8</xdr:row>
      <xdr:rowOff>0</xdr:rowOff>
    </xdr:to>
    <xdr:sp macro="" textlink="">
      <xdr:nvSpPr>
        <xdr:cNvPr id="76893" name="Text Box 8285"/>
        <xdr:cNvSpPr txBox="1">
          <a:spLocks noChangeArrowheads="1"/>
        </xdr:cNvSpPr>
      </xdr:nvSpPr>
      <xdr:spPr bwMode="auto">
        <a:xfrm>
          <a:off x="63741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65</xdr:col>
      <xdr:colOff>0</xdr:colOff>
      <xdr:row>8</xdr:row>
      <xdr:rowOff>0</xdr:rowOff>
    </xdr:from>
    <xdr:to>
      <xdr:col>65</xdr:col>
      <xdr:colOff>0</xdr:colOff>
      <xdr:row>8</xdr:row>
      <xdr:rowOff>0</xdr:rowOff>
    </xdr:to>
    <xdr:sp macro="" textlink="">
      <xdr:nvSpPr>
        <xdr:cNvPr id="76894" name="Text Box 8286"/>
        <xdr:cNvSpPr txBox="1">
          <a:spLocks noChangeArrowheads="1"/>
        </xdr:cNvSpPr>
      </xdr:nvSpPr>
      <xdr:spPr bwMode="auto">
        <a:xfrm>
          <a:off x="63741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65</xdr:col>
      <xdr:colOff>0</xdr:colOff>
      <xdr:row>8</xdr:row>
      <xdr:rowOff>0</xdr:rowOff>
    </xdr:from>
    <xdr:to>
      <xdr:col>65</xdr:col>
      <xdr:colOff>0</xdr:colOff>
      <xdr:row>8</xdr:row>
      <xdr:rowOff>0</xdr:rowOff>
    </xdr:to>
    <xdr:sp macro="" textlink="">
      <xdr:nvSpPr>
        <xdr:cNvPr id="76895" name="Text Box 8287"/>
        <xdr:cNvSpPr txBox="1">
          <a:spLocks noChangeArrowheads="1"/>
        </xdr:cNvSpPr>
      </xdr:nvSpPr>
      <xdr:spPr bwMode="auto">
        <a:xfrm>
          <a:off x="63741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65</xdr:col>
      <xdr:colOff>0</xdr:colOff>
      <xdr:row>8</xdr:row>
      <xdr:rowOff>0</xdr:rowOff>
    </xdr:from>
    <xdr:to>
      <xdr:col>65</xdr:col>
      <xdr:colOff>0</xdr:colOff>
      <xdr:row>8</xdr:row>
      <xdr:rowOff>0</xdr:rowOff>
    </xdr:to>
    <xdr:sp macro="" textlink="">
      <xdr:nvSpPr>
        <xdr:cNvPr id="76896" name="Text Box 8288"/>
        <xdr:cNvSpPr txBox="1">
          <a:spLocks noChangeArrowheads="1"/>
        </xdr:cNvSpPr>
      </xdr:nvSpPr>
      <xdr:spPr bwMode="auto">
        <a:xfrm>
          <a:off x="63741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65</xdr:col>
      <xdr:colOff>0</xdr:colOff>
      <xdr:row>8</xdr:row>
      <xdr:rowOff>0</xdr:rowOff>
    </xdr:from>
    <xdr:to>
      <xdr:col>65</xdr:col>
      <xdr:colOff>0</xdr:colOff>
      <xdr:row>8</xdr:row>
      <xdr:rowOff>0</xdr:rowOff>
    </xdr:to>
    <xdr:sp macro="" textlink="">
      <xdr:nvSpPr>
        <xdr:cNvPr id="76897" name="Text Box 8289"/>
        <xdr:cNvSpPr txBox="1">
          <a:spLocks noChangeArrowheads="1"/>
        </xdr:cNvSpPr>
      </xdr:nvSpPr>
      <xdr:spPr bwMode="auto">
        <a:xfrm>
          <a:off x="63741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65</xdr:col>
      <xdr:colOff>0</xdr:colOff>
      <xdr:row>8</xdr:row>
      <xdr:rowOff>0</xdr:rowOff>
    </xdr:from>
    <xdr:to>
      <xdr:col>65</xdr:col>
      <xdr:colOff>0</xdr:colOff>
      <xdr:row>8</xdr:row>
      <xdr:rowOff>0</xdr:rowOff>
    </xdr:to>
    <xdr:sp macro="" textlink="">
      <xdr:nvSpPr>
        <xdr:cNvPr id="76898" name="Text Box 8290"/>
        <xdr:cNvSpPr txBox="1">
          <a:spLocks noChangeArrowheads="1"/>
        </xdr:cNvSpPr>
      </xdr:nvSpPr>
      <xdr:spPr bwMode="auto">
        <a:xfrm>
          <a:off x="63741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65</xdr:col>
      <xdr:colOff>0</xdr:colOff>
      <xdr:row>8</xdr:row>
      <xdr:rowOff>0</xdr:rowOff>
    </xdr:from>
    <xdr:to>
      <xdr:col>65</xdr:col>
      <xdr:colOff>0</xdr:colOff>
      <xdr:row>8</xdr:row>
      <xdr:rowOff>0</xdr:rowOff>
    </xdr:to>
    <xdr:sp macro="" textlink="">
      <xdr:nvSpPr>
        <xdr:cNvPr id="76899" name="Text Box 8291"/>
        <xdr:cNvSpPr txBox="1">
          <a:spLocks noChangeArrowheads="1"/>
        </xdr:cNvSpPr>
      </xdr:nvSpPr>
      <xdr:spPr bwMode="auto">
        <a:xfrm>
          <a:off x="63741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65</xdr:col>
      <xdr:colOff>0</xdr:colOff>
      <xdr:row>8</xdr:row>
      <xdr:rowOff>0</xdr:rowOff>
    </xdr:from>
    <xdr:to>
      <xdr:col>65</xdr:col>
      <xdr:colOff>0</xdr:colOff>
      <xdr:row>8</xdr:row>
      <xdr:rowOff>0</xdr:rowOff>
    </xdr:to>
    <xdr:sp macro="" textlink="">
      <xdr:nvSpPr>
        <xdr:cNvPr id="76900" name="Text Box 8292"/>
        <xdr:cNvSpPr txBox="1">
          <a:spLocks noChangeArrowheads="1"/>
        </xdr:cNvSpPr>
      </xdr:nvSpPr>
      <xdr:spPr bwMode="auto">
        <a:xfrm>
          <a:off x="63741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65</xdr:col>
      <xdr:colOff>0</xdr:colOff>
      <xdr:row>8</xdr:row>
      <xdr:rowOff>0</xdr:rowOff>
    </xdr:from>
    <xdr:to>
      <xdr:col>65</xdr:col>
      <xdr:colOff>0</xdr:colOff>
      <xdr:row>8</xdr:row>
      <xdr:rowOff>0</xdr:rowOff>
    </xdr:to>
    <xdr:sp macro="" textlink="">
      <xdr:nvSpPr>
        <xdr:cNvPr id="76901" name="Text Box 8293"/>
        <xdr:cNvSpPr txBox="1">
          <a:spLocks noChangeArrowheads="1"/>
        </xdr:cNvSpPr>
      </xdr:nvSpPr>
      <xdr:spPr bwMode="auto">
        <a:xfrm>
          <a:off x="63741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65</xdr:col>
      <xdr:colOff>0</xdr:colOff>
      <xdr:row>8</xdr:row>
      <xdr:rowOff>0</xdr:rowOff>
    </xdr:from>
    <xdr:to>
      <xdr:col>65</xdr:col>
      <xdr:colOff>0</xdr:colOff>
      <xdr:row>8</xdr:row>
      <xdr:rowOff>0</xdr:rowOff>
    </xdr:to>
    <xdr:sp macro="" textlink="">
      <xdr:nvSpPr>
        <xdr:cNvPr id="76902" name="Text Box 8294"/>
        <xdr:cNvSpPr txBox="1">
          <a:spLocks noChangeArrowheads="1"/>
        </xdr:cNvSpPr>
      </xdr:nvSpPr>
      <xdr:spPr bwMode="auto">
        <a:xfrm>
          <a:off x="63741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65</xdr:col>
      <xdr:colOff>0</xdr:colOff>
      <xdr:row>8</xdr:row>
      <xdr:rowOff>0</xdr:rowOff>
    </xdr:from>
    <xdr:to>
      <xdr:col>65</xdr:col>
      <xdr:colOff>0</xdr:colOff>
      <xdr:row>8</xdr:row>
      <xdr:rowOff>0</xdr:rowOff>
    </xdr:to>
    <xdr:sp macro="" textlink="">
      <xdr:nvSpPr>
        <xdr:cNvPr id="76903" name="Text Box 8295"/>
        <xdr:cNvSpPr txBox="1">
          <a:spLocks noChangeArrowheads="1"/>
        </xdr:cNvSpPr>
      </xdr:nvSpPr>
      <xdr:spPr bwMode="auto">
        <a:xfrm>
          <a:off x="63741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65</xdr:col>
      <xdr:colOff>0</xdr:colOff>
      <xdr:row>8</xdr:row>
      <xdr:rowOff>0</xdr:rowOff>
    </xdr:from>
    <xdr:to>
      <xdr:col>65</xdr:col>
      <xdr:colOff>0</xdr:colOff>
      <xdr:row>8</xdr:row>
      <xdr:rowOff>0</xdr:rowOff>
    </xdr:to>
    <xdr:sp macro="" textlink="">
      <xdr:nvSpPr>
        <xdr:cNvPr id="76904" name="Text Box 8296"/>
        <xdr:cNvSpPr txBox="1">
          <a:spLocks noChangeArrowheads="1"/>
        </xdr:cNvSpPr>
      </xdr:nvSpPr>
      <xdr:spPr bwMode="auto">
        <a:xfrm>
          <a:off x="63741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65</xdr:col>
      <xdr:colOff>0</xdr:colOff>
      <xdr:row>8</xdr:row>
      <xdr:rowOff>0</xdr:rowOff>
    </xdr:from>
    <xdr:to>
      <xdr:col>65</xdr:col>
      <xdr:colOff>0</xdr:colOff>
      <xdr:row>8</xdr:row>
      <xdr:rowOff>0</xdr:rowOff>
    </xdr:to>
    <xdr:sp macro="" textlink="">
      <xdr:nvSpPr>
        <xdr:cNvPr id="76905" name="Text Box 8297"/>
        <xdr:cNvSpPr txBox="1">
          <a:spLocks noChangeArrowheads="1"/>
        </xdr:cNvSpPr>
      </xdr:nvSpPr>
      <xdr:spPr bwMode="auto">
        <a:xfrm>
          <a:off x="63741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65</xdr:col>
      <xdr:colOff>0</xdr:colOff>
      <xdr:row>8</xdr:row>
      <xdr:rowOff>0</xdr:rowOff>
    </xdr:from>
    <xdr:to>
      <xdr:col>65</xdr:col>
      <xdr:colOff>0</xdr:colOff>
      <xdr:row>8</xdr:row>
      <xdr:rowOff>0</xdr:rowOff>
    </xdr:to>
    <xdr:sp macro="" textlink="">
      <xdr:nvSpPr>
        <xdr:cNvPr id="76906" name="Text Box 8298"/>
        <xdr:cNvSpPr txBox="1">
          <a:spLocks noChangeArrowheads="1"/>
        </xdr:cNvSpPr>
      </xdr:nvSpPr>
      <xdr:spPr bwMode="auto">
        <a:xfrm>
          <a:off x="63741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65</xdr:col>
      <xdr:colOff>0</xdr:colOff>
      <xdr:row>8</xdr:row>
      <xdr:rowOff>0</xdr:rowOff>
    </xdr:from>
    <xdr:to>
      <xdr:col>65</xdr:col>
      <xdr:colOff>0</xdr:colOff>
      <xdr:row>8</xdr:row>
      <xdr:rowOff>0</xdr:rowOff>
    </xdr:to>
    <xdr:sp macro="" textlink="">
      <xdr:nvSpPr>
        <xdr:cNvPr id="76907" name="Text Box 8299"/>
        <xdr:cNvSpPr txBox="1">
          <a:spLocks noChangeArrowheads="1"/>
        </xdr:cNvSpPr>
      </xdr:nvSpPr>
      <xdr:spPr bwMode="auto">
        <a:xfrm>
          <a:off x="63741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65</xdr:col>
      <xdr:colOff>0</xdr:colOff>
      <xdr:row>8</xdr:row>
      <xdr:rowOff>0</xdr:rowOff>
    </xdr:from>
    <xdr:to>
      <xdr:col>65</xdr:col>
      <xdr:colOff>0</xdr:colOff>
      <xdr:row>8</xdr:row>
      <xdr:rowOff>0</xdr:rowOff>
    </xdr:to>
    <xdr:sp macro="" textlink="">
      <xdr:nvSpPr>
        <xdr:cNvPr id="76908" name="Text Box 8300"/>
        <xdr:cNvSpPr txBox="1">
          <a:spLocks noChangeArrowheads="1"/>
        </xdr:cNvSpPr>
      </xdr:nvSpPr>
      <xdr:spPr bwMode="auto">
        <a:xfrm>
          <a:off x="6374130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154890" name="Text Box 628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161175" name="Text Box 628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167380" name="Text Box 6209"/>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173584" name="Text Box 6208"/>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179697" name="Text Box 611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185816" name="Text Box 6123"/>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191935" name="Text Box 51647"/>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198047" name="Text Box 6116"/>
        <xdr:cNvSpPr txBox="1">
          <a:spLocks noChangeArrowheads="1"/>
        </xdr:cNvSpPr>
      </xdr:nvSpPr>
      <xdr:spPr bwMode="auto">
        <a:xfrm>
          <a:off x="21964650" y="136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29</xdr:row>
      <xdr:rowOff>0</xdr:rowOff>
    </xdr:from>
    <xdr:to>
      <xdr:col>15</xdr:col>
      <xdr:colOff>123825</xdr:colOff>
      <xdr:row>29</xdr:row>
      <xdr:rowOff>0</xdr:rowOff>
    </xdr:to>
    <xdr:sp macro="" textlink="">
      <xdr:nvSpPr>
        <xdr:cNvPr id="81921" name="Text Box 1"/>
        <xdr:cNvSpPr txBox="1">
          <a:spLocks noChangeArrowheads="1"/>
        </xdr:cNvSpPr>
      </xdr:nvSpPr>
      <xdr:spPr bwMode="auto">
        <a:xfrm>
          <a:off x="10067925" y="492442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15</xdr:col>
      <xdr:colOff>85725</xdr:colOff>
      <xdr:row>26</xdr:row>
      <xdr:rowOff>9525</xdr:rowOff>
    </xdr:from>
    <xdr:to>
      <xdr:col>15</xdr:col>
      <xdr:colOff>333375</xdr:colOff>
      <xdr:row>26</xdr:row>
      <xdr:rowOff>142875</xdr:rowOff>
    </xdr:to>
    <xdr:sp macro="" textlink="">
      <xdr:nvSpPr>
        <xdr:cNvPr id="81923" name="Text Box 3"/>
        <xdr:cNvSpPr txBox="1">
          <a:spLocks noChangeArrowheads="1"/>
        </xdr:cNvSpPr>
      </xdr:nvSpPr>
      <xdr:spPr bwMode="auto">
        <a:xfrm>
          <a:off x="10153650" y="4381500"/>
          <a:ext cx="2476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17</xdr:row>
      <xdr:rowOff>9525</xdr:rowOff>
    </xdr:from>
    <xdr:to>
      <xdr:col>15</xdr:col>
      <xdr:colOff>0</xdr:colOff>
      <xdr:row>18</xdr:row>
      <xdr:rowOff>0</xdr:rowOff>
    </xdr:to>
    <xdr:sp macro="" textlink="">
      <xdr:nvSpPr>
        <xdr:cNvPr id="30722" name="Text Box 2"/>
        <xdr:cNvSpPr txBox="1">
          <a:spLocks noChangeArrowheads="1"/>
        </xdr:cNvSpPr>
      </xdr:nvSpPr>
      <xdr:spPr bwMode="auto">
        <a:xfrm>
          <a:off x="8096250" y="3171825"/>
          <a:ext cx="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15</xdr:col>
      <xdr:colOff>0</xdr:colOff>
      <xdr:row>18</xdr:row>
      <xdr:rowOff>0</xdr:rowOff>
    </xdr:from>
    <xdr:to>
      <xdr:col>15</xdr:col>
      <xdr:colOff>171450</xdr:colOff>
      <xdr:row>18</xdr:row>
      <xdr:rowOff>0</xdr:rowOff>
    </xdr:to>
    <xdr:sp macro="" textlink="">
      <xdr:nvSpPr>
        <xdr:cNvPr id="30724" name="Text Box 4"/>
        <xdr:cNvSpPr txBox="1">
          <a:spLocks noChangeArrowheads="1"/>
        </xdr:cNvSpPr>
      </xdr:nvSpPr>
      <xdr:spPr bwMode="auto">
        <a:xfrm>
          <a:off x="8096250" y="339090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8</xdr:row>
      <xdr:rowOff>0</xdr:rowOff>
    </xdr:from>
    <xdr:to>
      <xdr:col>12</xdr:col>
      <xdr:colOff>0</xdr:colOff>
      <xdr:row>8</xdr:row>
      <xdr:rowOff>0</xdr:rowOff>
    </xdr:to>
    <xdr:sp macro="" textlink="">
      <xdr:nvSpPr>
        <xdr:cNvPr id="58369" name="Text Box 1"/>
        <xdr:cNvSpPr txBox="1">
          <a:spLocks noChangeArrowheads="1"/>
        </xdr:cNvSpPr>
      </xdr:nvSpPr>
      <xdr:spPr bwMode="auto">
        <a:xfrm>
          <a:off x="84391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12</xdr:col>
      <xdr:colOff>0</xdr:colOff>
      <xdr:row>8</xdr:row>
      <xdr:rowOff>0</xdr:rowOff>
    </xdr:from>
    <xdr:to>
      <xdr:col>12</xdr:col>
      <xdr:colOff>0</xdr:colOff>
      <xdr:row>8</xdr:row>
      <xdr:rowOff>0</xdr:rowOff>
    </xdr:to>
    <xdr:sp macro="" textlink="">
      <xdr:nvSpPr>
        <xdr:cNvPr id="58370" name="Text Box 2"/>
        <xdr:cNvSpPr txBox="1">
          <a:spLocks noChangeArrowheads="1"/>
        </xdr:cNvSpPr>
      </xdr:nvSpPr>
      <xdr:spPr bwMode="auto">
        <a:xfrm>
          <a:off x="84391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11</xdr:col>
      <xdr:colOff>781050</xdr:colOff>
      <xdr:row>8</xdr:row>
      <xdr:rowOff>0</xdr:rowOff>
    </xdr:from>
    <xdr:to>
      <xdr:col>12</xdr:col>
      <xdr:colOff>0</xdr:colOff>
      <xdr:row>8</xdr:row>
      <xdr:rowOff>0</xdr:rowOff>
    </xdr:to>
    <xdr:sp macro="" textlink="">
      <xdr:nvSpPr>
        <xdr:cNvPr id="58371" name="Text Box 3"/>
        <xdr:cNvSpPr txBox="1">
          <a:spLocks noChangeArrowheads="1"/>
        </xdr:cNvSpPr>
      </xdr:nvSpPr>
      <xdr:spPr bwMode="auto">
        <a:xfrm>
          <a:off x="84391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12</xdr:col>
      <xdr:colOff>0</xdr:colOff>
      <xdr:row>8</xdr:row>
      <xdr:rowOff>0</xdr:rowOff>
    </xdr:from>
    <xdr:to>
      <xdr:col>12</xdr:col>
      <xdr:colOff>0</xdr:colOff>
      <xdr:row>8</xdr:row>
      <xdr:rowOff>0</xdr:rowOff>
    </xdr:to>
    <xdr:sp macro="" textlink="">
      <xdr:nvSpPr>
        <xdr:cNvPr id="58372" name="Text Box 4"/>
        <xdr:cNvSpPr txBox="1">
          <a:spLocks noChangeArrowheads="1"/>
        </xdr:cNvSpPr>
      </xdr:nvSpPr>
      <xdr:spPr bwMode="auto">
        <a:xfrm>
          <a:off x="84391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12</xdr:col>
      <xdr:colOff>0</xdr:colOff>
      <xdr:row>8</xdr:row>
      <xdr:rowOff>0</xdr:rowOff>
    </xdr:from>
    <xdr:to>
      <xdr:col>12</xdr:col>
      <xdr:colOff>0</xdr:colOff>
      <xdr:row>8</xdr:row>
      <xdr:rowOff>0</xdr:rowOff>
    </xdr:to>
    <xdr:sp macro="" textlink="">
      <xdr:nvSpPr>
        <xdr:cNvPr id="58373" name="Text Box 5"/>
        <xdr:cNvSpPr txBox="1">
          <a:spLocks noChangeArrowheads="1"/>
        </xdr:cNvSpPr>
      </xdr:nvSpPr>
      <xdr:spPr bwMode="auto">
        <a:xfrm>
          <a:off x="84391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12</xdr:col>
      <xdr:colOff>0</xdr:colOff>
      <xdr:row>8</xdr:row>
      <xdr:rowOff>0</xdr:rowOff>
    </xdr:from>
    <xdr:to>
      <xdr:col>12</xdr:col>
      <xdr:colOff>0</xdr:colOff>
      <xdr:row>8</xdr:row>
      <xdr:rowOff>0</xdr:rowOff>
    </xdr:to>
    <xdr:sp macro="" textlink="">
      <xdr:nvSpPr>
        <xdr:cNvPr id="58374" name="Text Box 6"/>
        <xdr:cNvSpPr txBox="1">
          <a:spLocks noChangeArrowheads="1"/>
        </xdr:cNvSpPr>
      </xdr:nvSpPr>
      <xdr:spPr bwMode="auto">
        <a:xfrm>
          <a:off x="84391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12</xdr:col>
      <xdr:colOff>0</xdr:colOff>
      <xdr:row>8</xdr:row>
      <xdr:rowOff>0</xdr:rowOff>
    </xdr:from>
    <xdr:to>
      <xdr:col>12</xdr:col>
      <xdr:colOff>0</xdr:colOff>
      <xdr:row>8</xdr:row>
      <xdr:rowOff>0</xdr:rowOff>
    </xdr:to>
    <xdr:sp macro="" textlink="">
      <xdr:nvSpPr>
        <xdr:cNvPr id="58375" name="Text Box 7"/>
        <xdr:cNvSpPr txBox="1">
          <a:spLocks noChangeArrowheads="1"/>
        </xdr:cNvSpPr>
      </xdr:nvSpPr>
      <xdr:spPr bwMode="auto">
        <a:xfrm>
          <a:off x="84391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12</xdr:col>
      <xdr:colOff>0</xdr:colOff>
      <xdr:row>8</xdr:row>
      <xdr:rowOff>0</xdr:rowOff>
    </xdr:from>
    <xdr:to>
      <xdr:col>12</xdr:col>
      <xdr:colOff>0</xdr:colOff>
      <xdr:row>8</xdr:row>
      <xdr:rowOff>0</xdr:rowOff>
    </xdr:to>
    <xdr:sp macro="" textlink="">
      <xdr:nvSpPr>
        <xdr:cNvPr id="58376" name="Text Box 8"/>
        <xdr:cNvSpPr txBox="1">
          <a:spLocks noChangeArrowheads="1"/>
        </xdr:cNvSpPr>
      </xdr:nvSpPr>
      <xdr:spPr bwMode="auto">
        <a:xfrm>
          <a:off x="84391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12</xdr:col>
      <xdr:colOff>0</xdr:colOff>
      <xdr:row>8</xdr:row>
      <xdr:rowOff>0</xdr:rowOff>
    </xdr:from>
    <xdr:to>
      <xdr:col>12</xdr:col>
      <xdr:colOff>0</xdr:colOff>
      <xdr:row>8</xdr:row>
      <xdr:rowOff>0</xdr:rowOff>
    </xdr:to>
    <xdr:sp macro="" textlink="">
      <xdr:nvSpPr>
        <xdr:cNvPr id="58377" name="Text Box 9"/>
        <xdr:cNvSpPr txBox="1">
          <a:spLocks noChangeArrowheads="1"/>
        </xdr:cNvSpPr>
      </xdr:nvSpPr>
      <xdr:spPr bwMode="auto">
        <a:xfrm>
          <a:off x="84391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12</xdr:col>
      <xdr:colOff>0</xdr:colOff>
      <xdr:row>8</xdr:row>
      <xdr:rowOff>0</xdr:rowOff>
    </xdr:from>
    <xdr:to>
      <xdr:col>12</xdr:col>
      <xdr:colOff>0</xdr:colOff>
      <xdr:row>8</xdr:row>
      <xdr:rowOff>0</xdr:rowOff>
    </xdr:to>
    <xdr:sp macro="" textlink="">
      <xdr:nvSpPr>
        <xdr:cNvPr id="58378" name="Text Box 10"/>
        <xdr:cNvSpPr txBox="1">
          <a:spLocks noChangeArrowheads="1"/>
        </xdr:cNvSpPr>
      </xdr:nvSpPr>
      <xdr:spPr bwMode="auto">
        <a:xfrm>
          <a:off x="84391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12</xdr:col>
      <xdr:colOff>0</xdr:colOff>
      <xdr:row>8</xdr:row>
      <xdr:rowOff>0</xdr:rowOff>
    </xdr:from>
    <xdr:to>
      <xdr:col>12</xdr:col>
      <xdr:colOff>0</xdr:colOff>
      <xdr:row>8</xdr:row>
      <xdr:rowOff>0</xdr:rowOff>
    </xdr:to>
    <xdr:sp macro="" textlink="">
      <xdr:nvSpPr>
        <xdr:cNvPr id="58379" name="Text Box 11"/>
        <xdr:cNvSpPr txBox="1">
          <a:spLocks noChangeArrowheads="1"/>
        </xdr:cNvSpPr>
      </xdr:nvSpPr>
      <xdr:spPr bwMode="auto">
        <a:xfrm>
          <a:off x="84391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12</xdr:col>
      <xdr:colOff>0</xdr:colOff>
      <xdr:row>8</xdr:row>
      <xdr:rowOff>0</xdr:rowOff>
    </xdr:from>
    <xdr:to>
      <xdr:col>12</xdr:col>
      <xdr:colOff>0</xdr:colOff>
      <xdr:row>8</xdr:row>
      <xdr:rowOff>0</xdr:rowOff>
    </xdr:to>
    <xdr:sp macro="" textlink="">
      <xdr:nvSpPr>
        <xdr:cNvPr id="58380" name="Text Box 12"/>
        <xdr:cNvSpPr txBox="1">
          <a:spLocks noChangeArrowheads="1"/>
        </xdr:cNvSpPr>
      </xdr:nvSpPr>
      <xdr:spPr bwMode="auto">
        <a:xfrm>
          <a:off x="84391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12</xdr:col>
      <xdr:colOff>0</xdr:colOff>
      <xdr:row>8</xdr:row>
      <xdr:rowOff>0</xdr:rowOff>
    </xdr:from>
    <xdr:to>
      <xdr:col>12</xdr:col>
      <xdr:colOff>0</xdr:colOff>
      <xdr:row>8</xdr:row>
      <xdr:rowOff>0</xdr:rowOff>
    </xdr:to>
    <xdr:sp macro="" textlink="">
      <xdr:nvSpPr>
        <xdr:cNvPr id="58381" name="Text Box 13"/>
        <xdr:cNvSpPr txBox="1">
          <a:spLocks noChangeArrowheads="1"/>
        </xdr:cNvSpPr>
      </xdr:nvSpPr>
      <xdr:spPr bwMode="auto">
        <a:xfrm>
          <a:off x="84391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12</xdr:col>
      <xdr:colOff>0</xdr:colOff>
      <xdr:row>8</xdr:row>
      <xdr:rowOff>0</xdr:rowOff>
    </xdr:from>
    <xdr:to>
      <xdr:col>12</xdr:col>
      <xdr:colOff>0</xdr:colOff>
      <xdr:row>8</xdr:row>
      <xdr:rowOff>0</xdr:rowOff>
    </xdr:to>
    <xdr:sp macro="" textlink="">
      <xdr:nvSpPr>
        <xdr:cNvPr id="58382" name="Text Box 14"/>
        <xdr:cNvSpPr txBox="1">
          <a:spLocks noChangeArrowheads="1"/>
        </xdr:cNvSpPr>
      </xdr:nvSpPr>
      <xdr:spPr bwMode="auto">
        <a:xfrm>
          <a:off x="84391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12</xdr:col>
      <xdr:colOff>0</xdr:colOff>
      <xdr:row>8</xdr:row>
      <xdr:rowOff>0</xdr:rowOff>
    </xdr:from>
    <xdr:to>
      <xdr:col>12</xdr:col>
      <xdr:colOff>0</xdr:colOff>
      <xdr:row>8</xdr:row>
      <xdr:rowOff>0</xdr:rowOff>
    </xdr:to>
    <xdr:sp macro="" textlink="">
      <xdr:nvSpPr>
        <xdr:cNvPr id="58383" name="Text Box 15"/>
        <xdr:cNvSpPr txBox="1">
          <a:spLocks noChangeArrowheads="1"/>
        </xdr:cNvSpPr>
      </xdr:nvSpPr>
      <xdr:spPr bwMode="auto">
        <a:xfrm>
          <a:off x="84391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12</xdr:col>
      <xdr:colOff>0</xdr:colOff>
      <xdr:row>8</xdr:row>
      <xdr:rowOff>0</xdr:rowOff>
    </xdr:from>
    <xdr:to>
      <xdr:col>12</xdr:col>
      <xdr:colOff>0</xdr:colOff>
      <xdr:row>8</xdr:row>
      <xdr:rowOff>0</xdr:rowOff>
    </xdr:to>
    <xdr:sp macro="" textlink="">
      <xdr:nvSpPr>
        <xdr:cNvPr id="58384" name="Text Box 16"/>
        <xdr:cNvSpPr txBox="1">
          <a:spLocks noChangeArrowheads="1"/>
        </xdr:cNvSpPr>
      </xdr:nvSpPr>
      <xdr:spPr bwMode="auto">
        <a:xfrm>
          <a:off x="84391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12</xdr:col>
      <xdr:colOff>0</xdr:colOff>
      <xdr:row>8</xdr:row>
      <xdr:rowOff>0</xdr:rowOff>
    </xdr:from>
    <xdr:to>
      <xdr:col>12</xdr:col>
      <xdr:colOff>0</xdr:colOff>
      <xdr:row>8</xdr:row>
      <xdr:rowOff>0</xdr:rowOff>
    </xdr:to>
    <xdr:sp macro="" textlink="">
      <xdr:nvSpPr>
        <xdr:cNvPr id="58385" name="Text Box 17"/>
        <xdr:cNvSpPr txBox="1">
          <a:spLocks noChangeArrowheads="1"/>
        </xdr:cNvSpPr>
      </xdr:nvSpPr>
      <xdr:spPr bwMode="auto">
        <a:xfrm>
          <a:off x="84391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12</xdr:col>
      <xdr:colOff>0</xdr:colOff>
      <xdr:row>8</xdr:row>
      <xdr:rowOff>0</xdr:rowOff>
    </xdr:from>
    <xdr:to>
      <xdr:col>12</xdr:col>
      <xdr:colOff>0</xdr:colOff>
      <xdr:row>8</xdr:row>
      <xdr:rowOff>0</xdr:rowOff>
    </xdr:to>
    <xdr:sp macro="" textlink="">
      <xdr:nvSpPr>
        <xdr:cNvPr id="58386" name="Text Box 18"/>
        <xdr:cNvSpPr txBox="1">
          <a:spLocks noChangeArrowheads="1"/>
        </xdr:cNvSpPr>
      </xdr:nvSpPr>
      <xdr:spPr bwMode="auto">
        <a:xfrm>
          <a:off x="84391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12</xdr:col>
      <xdr:colOff>0</xdr:colOff>
      <xdr:row>8</xdr:row>
      <xdr:rowOff>0</xdr:rowOff>
    </xdr:from>
    <xdr:to>
      <xdr:col>12</xdr:col>
      <xdr:colOff>0</xdr:colOff>
      <xdr:row>8</xdr:row>
      <xdr:rowOff>0</xdr:rowOff>
    </xdr:to>
    <xdr:sp macro="" textlink="">
      <xdr:nvSpPr>
        <xdr:cNvPr id="58387" name="Text Box 19"/>
        <xdr:cNvSpPr txBox="1">
          <a:spLocks noChangeArrowheads="1"/>
        </xdr:cNvSpPr>
      </xdr:nvSpPr>
      <xdr:spPr bwMode="auto">
        <a:xfrm>
          <a:off x="84391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12</xdr:col>
      <xdr:colOff>0</xdr:colOff>
      <xdr:row>8</xdr:row>
      <xdr:rowOff>0</xdr:rowOff>
    </xdr:from>
    <xdr:to>
      <xdr:col>12</xdr:col>
      <xdr:colOff>0</xdr:colOff>
      <xdr:row>8</xdr:row>
      <xdr:rowOff>0</xdr:rowOff>
    </xdr:to>
    <xdr:sp macro="" textlink="">
      <xdr:nvSpPr>
        <xdr:cNvPr id="58388" name="Text Box 20"/>
        <xdr:cNvSpPr txBox="1">
          <a:spLocks noChangeArrowheads="1"/>
        </xdr:cNvSpPr>
      </xdr:nvSpPr>
      <xdr:spPr bwMode="auto">
        <a:xfrm>
          <a:off x="84391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12</xdr:col>
      <xdr:colOff>0</xdr:colOff>
      <xdr:row>8</xdr:row>
      <xdr:rowOff>0</xdr:rowOff>
    </xdr:from>
    <xdr:to>
      <xdr:col>12</xdr:col>
      <xdr:colOff>0</xdr:colOff>
      <xdr:row>8</xdr:row>
      <xdr:rowOff>0</xdr:rowOff>
    </xdr:to>
    <xdr:sp macro="" textlink="">
      <xdr:nvSpPr>
        <xdr:cNvPr id="58389" name="Text Box 21"/>
        <xdr:cNvSpPr txBox="1">
          <a:spLocks noChangeArrowheads="1"/>
        </xdr:cNvSpPr>
      </xdr:nvSpPr>
      <xdr:spPr bwMode="auto">
        <a:xfrm>
          <a:off x="84391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12</xdr:col>
      <xdr:colOff>0</xdr:colOff>
      <xdr:row>8</xdr:row>
      <xdr:rowOff>0</xdr:rowOff>
    </xdr:from>
    <xdr:to>
      <xdr:col>12</xdr:col>
      <xdr:colOff>0</xdr:colOff>
      <xdr:row>8</xdr:row>
      <xdr:rowOff>0</xdr:rowOff>
    </xdr:to>
    <xdr:sp macro="" textlink="">
      <xdr:nvSpPr>
        <xdr:cNvPr id="58390" name="Text Box 22"/>
        <xdr:cNvSpPr txBox="1">
          <a:spLocks noChangeArrowheads="1"/>
        </xdr:cNvSpPr>
      </xdr:nvSpPr>
      <xdr:spPr bwMode="auto">
        <a:xfrm>
          <a:off x="84391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12</xdr:col>
      <xdr:colOff>0</xdr:colOff>
      <xdr:row>8</xdr:row>
      <xdr:rowOff>0</xdr:rowOff>
    </xdr:from>
    <xdr:to>
      <xdr:col>12</xdr:col>
      <xdr:colOff>0</xdr:colOff>
      <xdr:row>8</xdr:row>
      <xdr:rowOff>0</xdr:rowOff>
    </xdr:to>
    <xdr:sp macro="" textlink="">
      <xdr:nvSpPr>
        <xdr:cNvPr id="58391" name="Text Box 23"/>
        <xdr:cNvSpPr txBox="1">
          <a:spLocks noChangeArrowheads="1"/>
        </xdr:cNvSpPr>
      </xdr:nvSpPr>
      <xdr:spPr bwMode="auto">
        <a:xfrm>
          <a:off x="84391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12</xdr:col>
      <xdr:colOff>0</xdr:colOff>
      <xdr:row>8</xdr:row>
      <xdr:rowOff>0</xdr:rowOff>
    </xdr:from>
    <xdr:to>
      <xdr:col>12</xdr:col>
      <xdr:colOff>0</xdr:colOff>
      <xdr:row>8</xdr:row>
      <xdr:rowOff>0</xdr:rowOff>
    </xdr:to>
    <xdr:sp macro="" textlink="">
      <xdr:nvSpPr>
        <xdr:cNvPr id="58392" name="Text Box 24"/>
        <xdr:cNvSpPr txBox="1">
          <a:spLocks noChangeArrowheads="1"/>
        </xdr:cNvSpPr>
      </xdr:nvSpPr>
      <xdr:spPr bwMode="auto">
        <a:xfrm>
          <a:off x="84391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12</xdr:col>
      <xdr:colOff>0</xdr:colOff>
      <xdr:row>8</xdr:row>
      <xdr:rowOff>0</xdr:rowOff>
    </xdr:from>
    <xdr:to>
      <xdr:col>12</xdr:col>
      <xdr:colOff>0</xdr:colOff>
      <xdr:row>8</xdr:row>
      <xdr:rowOff>0</xdr:rowOff>
    </xdr:to>
    <xdr:sp macro="" textlink="">
      <xdr:nvSpPr>
        <xdr:cNvPr id="58393" name="Text Box 25"/>
        <xdr:cNvSpPr txBox="1">
          <a:spLocks noChangeArrowheads="1"/>
        </xdr:cNvSpPr>
      </xdr:nvSpPr>
      <xdr:spPr bwMode="auto">
        <a:xfrm>
          <a:off x="84391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12</xdr:col>
      <xdr:colOff>0</xdr:colOff>
      <xdr:row>8</xdr:row>
      <xdr:rowOff>0</xdr:rowOff>
    </xdr:from>
    <xdr:to>
      <xdr:col>12</xdr:col>
      <xdr:colOff>0</xdr:colOff>
      <xdr:row>8</xdr:row>
      <xdr:rowOff>0</xdr:rowOff>
    </xdr:to>
    <xdr:sp macro="" textlink="">
      <xdr:nvSpPr>
        <xdr:cNvPr id="58394" name="Text Box 26"/>
        <xdr:cNvSpPr txBox="1">
          <a:spLocks noChangeArrowheads="1"/>
        </xdr:cNvSpPr>
      </xdr:nvSpPr>
      <xdr:spPr bwMode="auto">
        <a:xfrm>
          <a:off x="84391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12</xdr:col>
      <xdr:colOff>0</xdr:colOff>
      <xdr:row>8</xdr:row>
      <xdr:rowOff>0</xdr:rowOff>
    </xdr:from>
    <xdr:to>
      <xdr:col>12</xdr:col>
      <xdr:colOff>0</xdr:colOff>
      <xdr:row>8</xdr:row>
      <xdr:rowOff>0</xdr:rowOff>
    </xdr:to>
    <xdr:sp macro="" textlink="">
      <xdr:nvSpPr>
        <xdr:cNvPr id="58395" name="Text Box 27"/>
        <xdr:cNvSpPr txBox="1">
          <a:spLocks noChangeArrowheads="1"/>
        </xdr:cNvSpPr>
      </xdr:nvSpPr>
      <xdr:spPr bwMode="auto">
        <a:xfrm>
          <a:off x="84391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12</xdr:col>
      <xdr:colOff>0</xdr:colOff>
      <xdr:row>8</xdr:row>
      <xdr:rowOff>0</xdr:rowOff>
    </xdr:from>
    <xdr:to>
      <xdr:col>12</xdr:col>
      <xdr:colOff>0</xdr:colOff>
      <xdr:row>8</xdr:row>
      <xdr:rowOff>0</xdr:rowOff>
    </xdr:to>
    <xdr:sp macro="" textlink="">
      <xdr:nvSpPr>
        <xdr:cNvPr id="58396" name="Text Box 28"/>
        <xdr:cNvSpPr txBox="1">
          <a:spLocks noChangeArrowheads="1"/>
        </xdr:cNvSpPr>
      </xdr:nvSpPr>
      <xdr:spPr bwMode="auto">
        <a:xfrm>
          <a:off x="84391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12</xdr:col>
      <xdr:colOff>0</xdr:colOff>
      <xdr:row>8</xdr:row>
      <xdr:rowOff>0</xdr:rowOff>
    </xdr:from>
    <xdr:to>
      <xdr:col>12</xdr:col>
      <xdr:colOff>0</xdr:colOff>
      <xdr:row>8</xdr:row>
      <xdr:rowOff>0</xdr:rowOff>
    </xdr:to>
    <xdr:sp macro="" textlink="">
      <xdr:nvSpPr>
        <xdr:cNvPr id="58397" name="Text Box 29"/>
        <xdr:cNvSpPr txBox="1">
          <a:spLocks noChangeArrowheads="1"/>
        </xdr:cNvSpPr>
      </xdr:nvSpPr>
      <xdr:spPr bwMode="auto">
        <a:xfrm>
          <a:off x="84391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398" name="Text Box 30"/>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399" name="Text Box 3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15</xdr:col>
      <xdr:colOff>800100</xdr:colOff>
      <xdr:row>8</xdr:row>
      <xdr:rowOff>0</xdr:rowOff>
    </xdr:from>
    <xdr:to>
      <xdr:col>16</xdr:col>
      <xdr:colOff>0</xdr:colOff>
      <xdr:row>8</xdr:row>
      <xdr:rowOff>0</xdr:rowOff>
    </xdr:to>
    <xdr:sp macro="" textlink="">
      <xdr:nvSpPr>
        <xdr:cNvPr id="58400" name="Text Box 32"/>
        <xdr:cNvSpPr txBox="1">
          <a:spLocks noChangeArrowheads="1"/>
        </xdr:cNvSpPr>
      </xdr:nvSpPr>
      <xdr:spPr bwMode="auto">
        <a:xfrm>
          <a:off x="10372725" y="12954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401" name="Text Box 33"/>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402" name="Text Box 3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403" name="Text Box 3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404" name="Text Box 3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405" name="Text Box 3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406" name="Text Box 3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407" name="Text Box 3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408" name="Text Box 40"/>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409" name="Text Box 4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410" name="Text Box 4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411" name="Text Box 43"/>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412" name="Text Box 4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413" name="Text Box 4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414" name="Text Box 4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415" name="Text Box 4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416" name="Text Box 4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417" name="Text Box 4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418" name="Text Box 50"/>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419" name="Text Box 5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420" name="Text Box 5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421" name="Text Box 53"/>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422" name="Text Box 5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423" name="Text Box 5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424" name="Text Box 5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425" name="Text Box 5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426" name="Text Box 5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27" name="Text Box 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28" name="Text Box 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29" name="Text Box 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30" name="Text Box 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31" name="Text Box 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32" name="Text Box 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33" name="Text Box 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34" name="Text Box 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35" name="Text Box 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36" name="Text Box 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37" name="Text Box 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38" name="Text Box 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39" name="Text Box 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40" name="Text Box 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41" name="Text Box 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42" name="Text Box 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43" name="Text Box 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44" name="Text Box 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45" name="Text Box 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46" name="Text Box 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47" name="Text Box 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48" name="Text Box 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49" name="Text Box 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50" name="Text Box 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51" name="Text Box 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52" name="Text Box 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53" name="Text Box 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54" name="Text Box 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55" name="Text Box 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56" name="Text Box 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57" name="Text Box 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58" name="Text Box 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59" name="Text Box 9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60" name="Text Box 9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61" name="Text Box 9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62" name="Text Box 9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63" name="Text Box 9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64" name="Text Box 9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65" name="Text Box 9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66" name="Text Box 9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67" name="Text Box 9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68" name="Text Box 1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69" name="Text Box 10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70" name="Text Box 10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71" name="Text Box 10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72" name="Text Box 10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73" name="Text Box 10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74" name="Text Box 10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75" name="Text Box 10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76" name="Text Box 10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77" name="Text Box 10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78" name="Text Box 1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79" name="Text Box 11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80" name="Text Box 11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81" name="Text Box 11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82" name="Text Box 11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83" name="Text Box 11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84" name="Text Box 11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85" name="Text Box 11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86" name="Text Box 11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87" name="Text Box 11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88" name="Text Box 12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89" name="Text Box 12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90" name="Text Box 12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91" name="Text Box 12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92" name="Text Box 12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93" name="Text Box 12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94" name="Text Box 12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95" name="Text Box 12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96" name="Text Box 12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97" name="Text Box 12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98" name="Text Box 1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499" name="Text Box 13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00" name="Text Box 13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01" name="Text Box 13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02" name="Text Box 13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03" name="Text Box 13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04" name="Text Box 13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05" name="Text Box 13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06" name="Text Box 1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07" name="Text Box 1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08" name="Text Box 1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09" name="Text Box 1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10" name="Text Box 1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11" name="Text Box 1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12" name="Text Box 1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13" name="Text Box 1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14" name="Text Box 1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15" name="Text Box 1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16" name="Text Box 1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17" name="Text Box 1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18" name="Text Box 15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19" name="Text Box 15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20" name="Text Box 15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21" name="Text Box 15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22" name="Text Box 15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23" name="Text Box 15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24" name="Text Box 15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25" name="Text Box 15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26" name="Text Box 15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27" name="Text Box 1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28" name="Text Box 1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29" name="Text Box 1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30" name="Text Box 1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31" name="Text Box 1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32" name="Text Box 1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33" name="Text Box 1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34" name="Text Box 1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35" name="Text Box 1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36" name="Text Box 1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37" name="Text Box 1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38" name="Text Box 1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39" name="Text Box 1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40" name="Text Box 1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41" name="Text Box 1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42" name="Text Box 1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43" name="Text Box 1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44" name="Text Box 1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45" name="Text Box 1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46" name="Text Box 1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47" name="Text Box 1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48" name="Text Box 1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49" name="Text Box 1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50" name="Text Box 1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51" name="Text Box 1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52" name="Text Box 1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53" name="Text Box 1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54" name="Text Box 1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55" name="Text Box 1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56" name="Text Box 1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57" name="Text Box 1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58" name="Text Box 1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59" name="Text Box 19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60" name="Text Box 19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61" name="Text Box 19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62" name="Text Box 19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63" name="Text Box 19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64" name="Text Box 19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65" name="Text Box 19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66" name="Text Box 19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67" name="Text Box 19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68" name="Text Box 2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69" name="Text Box 20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70" name="Text Box 20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71" name="Text Box 20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72" name="Text Box 20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73" name="Text Box 20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74" name="Text Box 20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75" name="Text Box 20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76" name="Text Box 20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77" name="Text Box 20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78" name="Text Box 2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79" name="Text Box 21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80" name="Text Box 21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81" name="Text Box 21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82" name="Text Box 21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83" name="Text Box 21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84" name="Text Box 21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85" name="Text Box 21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86" name="Text Box 21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87" name="Text Box 21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88" name="Text Box 22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89" name="Text Box 22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90" name="Text Box 22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91" name="Text Box 22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92" name="Text Box 22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93" name="Text Box 22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94" name="Text Box 22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95" name="Text Box 22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96" name="Text Box 22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97" name="Text Box 22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98" name="Text Box 2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599" name="Text Box 23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00" name="Text Box 23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01" name="Text Box 23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02" name="Text Box 23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03" name="Text Box 23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04" name="Text Box 23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05" name="Text Box 23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06" name="Text Box 2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07" name="Text Box 2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08" name="Text Box 2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09" name="Text Box 2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10" name="Text Box 2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11" name="Text Box 2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12" name="Text Box 2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13" name="Text Box 2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14" name="Text Box 2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15" name="Text Box 2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16" name="Text Box 2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17" name="Text Box 2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18" name="Text Box 25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19" name="Text Box 25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20" name="Text Box 25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21" name="Text Box 25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22" name="Text Box 25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23" name="Text Box 25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24" name="Text Box 25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25" name="Text Box 25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26" name="Text Box 25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27" name="Text Box 2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28" name="Text Box 2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29" name="Text Box 2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30" name="Text Box 2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31" name="Text Box 2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32" name="Text Box 2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33" name="Text Box 2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34" name="Text Box 2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35" name="Text Box 2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36" name="Text Box 2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37" name="Text Box 2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38" name="Text Box 2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39" name="Text Box 2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40" name="Text Box 2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41" name="Text Box 2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42" name="Text Box 2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43" name="Text Box 2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44" name="Text Box 2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45" name="Text Box 2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46" name="Text Box 2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47" name="Text Box 2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48" name="Text Box 2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49" name="Text Box 2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50" name="Text Box 2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51" name="Text Box 2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52" name="Text Box 2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53" name="Text Box 2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54" name="Text Box 2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55" name="Text Box 2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56" name="Text Box 2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57" name="Text Box 2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58" name="Text Box 2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59" name="Text Box 29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60" name="Text Box 29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61" name="Text Box 29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62" name="Text Box 29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63" name="Text Box 29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64" name="Text Box 29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65" name="Text Box 29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66" name="Text Box 29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67" name="Text Box 29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68" name="Text Box 3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69" name="Text Box 30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70" name="Text Box 30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71" name="Text Box 30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72" name="Text Box 30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73" name="Text Box 30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74" name="Text Box 30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75" name="Text Box 30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76" name="Text Box 30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77" name="Text Box 30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78" name="Text Box 3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79" name="Text Box 31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80" name="Text Box 31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81" name="Text Box 31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82" name="Text Box 31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83" name="Text Box 31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84" name="Text Box 31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85" name="Text Box 31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86" name="Text Box 31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87" name="Text Box 31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88" name="Text Box 32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89" name="Text Box 32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90" name="Text Box 32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91" name="Text Box 32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92" name="Text Box 32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93" name="Text Box 32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94" name="Text Box 32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95" name="Text Box 32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96" name="Text Box 32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97" name="Text Box 32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98" name="Text Box 3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699" name="Text Box 33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700" name="Text Box 33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701" name="Text Box 33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702" name="Text Box 33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703" name="Text Box 33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704" name="Text Box 33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705" name="Text Box 33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706" name="Text Box 3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707" name="Text Box 3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708" name="Text Box 3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709" name="Text Box 3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710" name="Text Box 3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711" name="Text Box 3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712" name="Text Box 3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713" name="Text Box 3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714" name="Text Box 3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715" name="Text Box 3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8716" name="Text Box 3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17</xdr:col>
      <xdr:colOff>47625</xdr:colOff>
      <xdr:row>8</xdr:row>
      <xdr:rowOff>0</xdr:rowOff>
    </xdr:from>
    <xdr:to>
      <xdr:col>18</xdr:col>
      <xdr:colOff>0</xdr:colOff>
      <xdr:row>8</xdr:row>
      <xdr:rowOff>0</xdr:rowOff>
    </xdr:to>
    <xdr:sp macro="" textlink="">
      <xdr:nvSpPr>
        <xdr:cNvPr id="58717" name="Text Box 3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14</xdr:col>
      <xdr:colOff>485775</xdr:colOff>
      <xdr:row>8</xdr:row>
      <xdr:rowOff>0</xdr:rowOff>
    </xdr:from>
    <xdr:to>
      <xdr:col>15</xdr:col>
      <xdr:colOff>0</xdr:colOff>
      <xdr:row>8</xdr:row>
      <xdr:rowOff>0</xdr:rowOff>
    </xdr:to>
    <xdr:sp macro="" textlink="">
      <xdr:nvSpPr>
        <xdr:cNvPr id="58718" name="Text Box 350"/>
        <xdr:cNvSpPr txBox="1">
          <a:spLocks noChangeArrowheads="1"/>
        </xdr:cNvSpPr>
      </xdr:nvSpPr>
      <xdr:spPr bwMode="auto">
        <a:xfrm>
          <a:off x="95726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19" name="Text Box 35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20" name="Text Box 35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15</xdr:col>
      <xdr:colOff>800100</xdr:colOff>
      <xdr:row>8</xdr:row>
      <xdr:rowOff>0</xdr:rowOff>
    </xdr:from>
    <xdr:to>
      <xdr:col>16</xdr:col>
      <xdr:colOff>0</xdr:colOff>
      <xdr:row>8</xdr:row>
      <xdr:rowOff>0</xdr:rowOff>
    </xdr:to>
    <xdr:sp macro="" textlink="">
      <xdr:nvSpPr>
        <xdr:cNvPr id="58721" name="Text Box 353"/>
        <xdr:cNvSpPr txBox="1">
          <a:spLocks noChangeArrowheads="1"/>
        </xdr:cNvSpPr>
      </xdr:nvSpPr>
      <xdr:spPr bwMode="auto">
        <a:xfrm>
          <a:off x="10372725" y="12954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22" name="Text Box 35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23" name="Text Box 35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24" name="Text Box 35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25" name="Text Box 35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26" name="Text Box 35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27" name="Text Box 35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28" name="Text Box 360"/>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29" name="Text Box 36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30" name="Text Box 36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31" name="Text Box 363"/>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32" name="Text Box 36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33" name="Text Box 36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34" name="Text Box 36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35" name="Text Box 36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36" name="Text Box 36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37" name="Text Box 36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38" name="Text Box 370"/>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39" name="Text Box 37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40" name="Text Box 37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41" name="Text Box 373"/>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42" name="Text Box 37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43" name="Text Box 37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44" name="Text Box 37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45" name="Text Box 37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46" name="Text Box 37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47" name="Text Box 37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14</xdr:col>
      <xdr:colOff>485775</xdr:colOff>
      <xdr:row>8</xdr:row>
      <xdr:rowOff>0</xdr:rowOff>
    </xdr:from>
    <xdr:to>
      <xdr:col>15</xdr:col>
      <xdr:colOff>0</xdr:colOff>
      <xdr:row>8</xdr:row>
      <xdr:rowOff>0</xdr:rowOff>
    </xdr:to>
    <xdr:sp macro="" textlink="">
      <xdr:nvSpPr>
        <xdr:cNvPr id="58748" name="Text Box 380"/>
        <xdr:cNvSpPr txBox="1">
          <a:spLocks noChangeArrowheads="1"/>
        </xdr:cNvSpPr>
      </xdr:nvSpPr>
      <xdr:spPr bwMode="auto">
        <a:xfrm>
          <a:off x="95726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49" name="Text Box 38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50" name="Text Box 38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15</xdr:col>
      <xdr:colOff>800100</xdr:colOff>
      <xdr:row>8</xdr:row>
      <xdr:rowOff>0</xdr:rowOff>
    </xdr:from>
    <xdr:to>
      <xdr:col>16</xdr:col>
      <xdr:colOff>0</xdr:colOff>
      <xdr:row>8</xdr:row>
      <xdr:rowOff>0</xdr:rowOff>
    </xdr:to>
    <xdr:sp macro="" textlink="">
      <xdr:nvSpPr>
        <xdr:cNvPr id="58751" name="Text Box 383"/>
        <xdr:cNvSpPr txBox="1">
          <a:spLocks noChangeArrowheads="1"/>
        </xdr:cNvSpPr>
      </xdr:nvSpPr>
      <xdr:spPr bwMode="auto">
        <a:xfrm>
          <a:off x="10372725" y="12954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52" name="Text Box 38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53" name="Text Box 38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54" name="Text Box 38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55" name="Text Box 38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56" name="Text Box 38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57" name="Text Box 38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58" name="Text Box 390"/>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59" name="Text Box 39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60" name="Text Box 39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61" name="Text Box 393"/>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62" name="Text Box 39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63" name="Text Box 39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64" name="Text Box 39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65" name="Text Box 39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66" name="Text Box 39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67" name="Text Box 39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68" name="Text Box 400"/>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69" name="Text Box 40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70" name="Text Box 40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71" name="Text Box 403"/>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72" name="Text Box 40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73" name="Text Box 40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74" name="Text Box 40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75" name="Text Box 40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76" name="Text Box 40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77" name="Text Box 40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17</xdr:col>
      <xdr:colOff>47625</xdr:colOff>
      <xdr:row>8</xdr:row>
      <xdr:rowOff>0</xdr:rowOff>
    </xdr:from>
    <xdr:to>
      <xdr:col>18</xdr:col>
      <xdr:colOff>0</xdr:colOff>
      <xdr:row>8</xdr:row>
      <xdr:rowOff>0</xdr:rowOff>
    </xdr:to>
    <xdr:sp macro="" textlink="">
      <xdr:nvSpPr>
        <xdr:cNvPr id="58778" name="Text Box 4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79" name="Text Box 41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80" name="Text Box 41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15</xdr:col>
      <xdr:colOff>800100</xdr:colOff>
      <xdr:row>8</xdr:row>
      <xdr:rowOff>0</xdr:rowOff>
    </xdr:from>
    <xdr:to>
      <xdr:col>16</xdr:col>
      <xdr:colOff>0</xdr:colOff>
      <xdr:row>8</xdr:row>
      <xdr:rowOff>0</xdr:rowOff>
    </xdr:to>
    <xdr:sp macro="" textlink="">
      <xdr:nvSpPr>
        <xdr:cNvPr id="58781" name="Text Box 413"/>
        <xdr:cNvSpPr txBox="1">
          <a:spLocks noChangeArrowheads="1"/>
        </xdr:cNvSpPr>
      </xdr:nvSpPr>
      <xdr:spPr bwMode="auto">
        <a:xfrm>
          <a:off x="10372725" y="12954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82" name="Text Box 41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83" name="Text Box 41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84" name="Text Box 41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85" name="Text Box 41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86" name="Text Box 41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87" name="Text Box 41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88" name="Text Box 420"/>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89" name="Text Box 42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90" name="Text Box 42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91" name="Text Box 423"/>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92" name="Text Box 42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93" name="Text Box 42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94" name="Text Box 42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95" name="Text Box 42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96" name="Text Box 42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97" name="Text Box 42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98" name="Text Box 430"/>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799" name="Text Box 43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00" name="Text Box 43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01" name="Text Box 433"/>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02" name="Text Box 43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03" name="Text Box 43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04" name="Text Box 43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05" name="Text Box 43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06" name="Text Box 43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07" name="Text Box 43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17</xdr:col>
      <xdr:colOff>47625</xdr:colOff>
      <xdr:row>8</xdr:row>
      <xdr:rowOff>0</xdr:rowOff>
    </xdr:from>
    <xdr:to>
      <xdr:col>18</xdr:col>
      <xdr:colOff>0</xdr:colOff>
      <xdr:row>8</xdr:row>
      <xdr:rowOff>0</xdr:rowOff>
    </xdr:to>
    <xdr:sp macro="" textlink="">
      <xdr:nvSpPr>
        <xdr:cNvPr id="58808" name="Text Box 4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09" name="Text Box 44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10" name="Text Box 44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15</xdr:col>
      <xdr:colOff>800100</xdr:colOff>
      <xdr:row>8</xdr:row>
      <xdr:rowOff>0</xdr:rowOff>
    </xdr:from>
    <xdr:to>
      <xdr:col>16</xdr:col>
      <xdr:colOff>0</xdr:colOff>
      <xdr:row>8</xdr:row>
      <xdr:rowOff>0</xdr:rowOff>
    </xdr:to>
    <xdr:sp macro="" textlink="">
      <xdr:nvSpPr>
        <xdr:cNvPr id="58811" name="Text Box 443"/>
        <xdr:cNvSpPr txBox="1">
          <a:spLocks noChangeArrowheads="1"/>
        </xdr:cNvSpPr>
      </xdr:nvSpPr>
      <xdr:spPr bwMode="auto">
        <a:xfrm>
          <a:off x="10372725" y="12954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12" name="Text Box 44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13" name="Text Box 44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14" name="Text Box 44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15" name="Text Box 44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16" name="Text Box 44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17" name="Text Box 44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18" name="Text Box 450"/>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19" name="Text Box 45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20" name="Text Box 45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21" name="Text Box 453"/>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22" name="Text Box 45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23" name="Text Box 45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24" name="Text Box 45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25" name="Text Box 45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26" name="Text Box 45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27" name="Text Box 45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28" name="Text Box 460"/>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29" name="Text Box 46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30" name="Text Box 46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31" name="Text Box 463"/>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32" name="Text Box 46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33" name="Text Box 46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34" name="Text Box 46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35" name="Text Box 46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36" name="Text Box 46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37" name="Text Box 46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17</xdr:col>
      <xdr:colOff>47625</xdr:colOff>
      <xdr:row>8</xdr:row>
      <xdr:rowOff>0</xdr:rowOff>
    </xdr:from>
    <xdr:to>
      <xdr:col>18</xdr:col>
      <xdr:colOff>0</xdr:colOff>
      <xdr:row>8</xdr:row>
      <xdr:rowOff>0</xdr:rowOff>
    </xdr:to>
    <xdr:sp macro="" textlink="">
      <xdr:nvSpPr>
        <xdr:cNvPr id="58838" name="Text Box 4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39" name="Text Box 47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40" name="Text Box 47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15</xdr:col>
      <xdr:colOff>800100</xdr:colOff>
      <xdr:row>8</xdr:row>
      <xdr:rowOff>0</xdr:rowOff>
    </xdr:from>
    <xdr:to>
      <xdr:col>16</xdr:col>
      <xdr:colOff>0</xdr:colOff>
      <xdr:row>8</xdr:row>
      <xdr:rowOff>0</xdr:rowOff>
    </xdr:to>
    <xdr:sp macro="" textlink="">
      <xdr:nvSpPr>
        <xdr:cNvPr id="58841" name="Text Box 473"/>
        <xdr:cNvSpPr txBox="1">
          <a:spLocks noChangeArrowheads="1"/>
        </xdr:cNvSpPr>
      </xdr:nvSpPr>
      <xdr:spPr bwMode="auto">
        <a:xfrm>
          <a:off x="10372725" y="12954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42" name="Text Box 47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43" name="Text Box 47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44" name="Text Box 47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45" name="Text Box 47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46" name="Text Box 47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47" name="Text Box 47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48" name="Text Box 480"/>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49" name="Text Box 48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50" name="Text Box 48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51" name="Text Box 483"/>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52" name="Text Box 48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53" name="Text Box 48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54" name="Text Box 48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55" name="Text Box 48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56" name="Text Box 48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57" name="Text Box 48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58" name="Text Box 490"/>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59" name="Text Box 49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60" name="Text Box 49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61" name="Text Box 493"/>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62" name="Text Box 49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63" name="Text Box 49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64" name="Text Box 49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65" name="Text Box 49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66" name="Text Box 49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67" name="Text Box 49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17</xdr:col>
      <xdr:colOff>47625</xdr:colOff>
      <xdr:row>8</xdr:row>
      <xdr:rowOff>0</xdr:rowOff>
    </xdr:from>
    <xdr:to>
      <xdr:col>18</xdr:col>
      <xdr:colOff>0</xdr:colOff>
      <xdr:row>8</xdr:row>
      <xdr:rowOff>0</xdr:rowOff>
    </xdr:to>
    <xdr:sp macro="" textlink="">
      <xdr:nvSpPr>
        <xdr:cNvPr id="58868" name="Text Box 5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69" name="Text Box 50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70" name="Text Box 50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15</xdr:col>
      <xdr:colOff>800100</xdr:colOff>
      <xdr:row>8</xdr:row>
      <xdr:rowOff>0</xdr:rowOff>
    </xdr:from>
    <xdr:to>
      <xdr:col>16</xdr:col>
      <xdr:colOff>0</xdr:colOff>
      <xdr:row>8</xdr:row>
      <xdr:rowOff>0</xdr:rowOff>
    </xdr:to>
    <xdr:sp macro="" textlink="">
      <xdr:nvSpPr>
        <xdr:cNvPr id="58871" name="Text Box 503"/>
        <xdr:cNvSpPr txBox="1">
          <a:spLocks noChangeArrowheads="1"/>
        </xdr:cNvSpPr>
      </xdr:nvSpPr>
      <xdr:spPr bwMode="auto">
        <a:xfrm>
          <a:off x="10372725" y="12954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72" name="Text Box 50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73" name="Text Box 50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74" name="Text Box 50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75" name="Text Box 50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76" name="Text Box 50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77" name="Text Box 50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78" name="Text Box 510"/>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79" name="Text Box 51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80" name="Text Box 51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81" name="Text Box 513"/>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82" name="Text Box 51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83" name="Text Box 51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84" name="Text Box 51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85" name="Text Box 51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86" name="Text Box 51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87" name="Text Box 51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88" name="Text Box 520"/>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89" name="Text Box 52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90" name="Text Box 52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91" name="Text Box 523"/>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92" name="Text Box 52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93" name="Text Box 52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94" name="Text Box 52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95" name="Text Box 52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96" name="Text Box 52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97" name="Text Box 52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17</xdr:col>
      <xdr:colOff>47625</xdr:colOff>
      <xdr:row>8</xdr:row>
      <xdr:rowOff>0</xdr:rowOff>
    </xdr:from>
    <xdr:to>
      <xdr:col>18</xdr:col>
      <xdr:colOff>0</xdr:colOff>
      <xdr:row>8</xdr:row>
      <xdr:rowOff>0</xdr:rowOff>
    </xdr:to>
    <xdr:sp macro="" textlink="">
      <xdr:nvSpPr>
        <xdr:cNvPr id="58898" name="Text Box 5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899" name="Text Box 53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00" name="Text Box 53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15</xdr:col>
      <xdr:colOff>800100</xdr:colOff>
      <xdr:row>8</xdr:row>
      <xdr:rowOff>0</xdr:rowOff>
    </xdr:from>
    <xdr:to>
      <xdr:col>16</xdr:col>
      <xdr:colOff>0</xdr:colOff>
      <xdr:row>8</xdr:row>
      <xdr:rowOff>0</xdr:rowOff>
    </xdr:to>
    <xdr:sp macro="" textlink="">
      <xdr:nvSpPr>
        <xdr:cNvPr id="58901" name="Text Box 533"/>
        <xdr:cNvSpPr txBox="1">
          <a:spLocks noChangeArrowheads="1"/>
        </xdr:cNvSpPr>
      </xdr:nvSpPr>
      <xdr:spPr bwMode="auto">
        <a:xfrm>
          <a:off x="10372725" y="12954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02" name="Text Box 53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03" name="Text Box 53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04" name="Text Box 53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05" name="Text Box 53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06" name="Text Box 53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07" name="Text Box 53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08" name="Text Box 540"/>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09" name="Text Box 54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10" name="Text Box 54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11" name="Text Box 543"/>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12" name="Text Box 54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13" name="Text Box 54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14" name="Text Box 54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15" name="Text Box 54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16" name="Text Box 54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17" name="Text Box 54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18" name="Text Box 550"/>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19" name="Text Box 55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20" name="Text Box 55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21" name="Text Box 553"/>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22" name="Text Box 55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23" name="Text Box 55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24" name="Text Box 55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25" name="Text Box 55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26" name="Text Box 55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27" name="Text Box 55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17</xdr:col>
      <xdr:colOff>47625</xdr:colOff>
      <xdr:row>8</xdr:row>
      <xdr:rowOff>0</xdr:rowOff>
    </xdr:from>
    <xdr:to>
      <xdr:col>18</xdr:col>
      <xdr:colOff>0</xdr:colOff>
      <xdr:row>8</xdr:row>
      <xdr:rowOff>0</xdr:rowOff>
    </xdr:to>
    <xdr:sp macro="" textlink="">
      <xdr:nvSpPr>
        <xdr:cNvPr id="58928" name="Text Box 5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29" name="Text Box 56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30" name="Text Box 56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15</xdr:col>
      <xdr:colOff>800100</xdr:colOff>
      <xdr:row>8</xdr:row>
      <xdr:rowOff>0</xdr:rowOff>
    </xdr:from>
    <xdr:to>
      <xdr:col>16</xdr:col>
      <xdr:colOff>0</xdr:colOff>
      <xdr:row>8</xdr:row>
      <xdr:rowOff>0</xdr:rowOff>
    </xdr:to>
    <xdr:sp macro="" textlink="">
      <xdr:nvSpPr>
        <xdr:cNvPr id="58931" name="Text Box 563"/>
        <xdr:cNvSpPr txBox="1">
          <a:spLocks noChangeArrowheads="1"/>
        </xdr:cNvSpPr>
      </xdr:nvSpPr>
      <xdr:spPr bwMode="auto">
        <a:xfrm>
          <a:off x="10372725" y="12954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32" name="Text Box 56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33" name="Text Box 56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34" name="Text Box 56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35" name="Text Box 56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36" name="Text Box 56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37" name="Text Box 56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38" name="Text Box 570"/>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39" name="Text Box 57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40" name="Text Box 57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41" name="Text Box 573"/>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42" name="Text Box 57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43" name="Text Box 57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44" name="Text Box 57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45" name="Text Box 57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46" name="Text Box 57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47" name="Text Box 57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48" name="Text Box 580"/>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49" name="Text Box 58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50" name="Text Box 58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51" name="Text Box 583"/>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52" name="Text Box 58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53" name="Text Box 58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54" name="Text Box 58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55" name="Text Box 58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56" name="Text Box 58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57" name="Text Box 58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58" name="Text Box 590"/>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59" name="Text Box 59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15</xdr:col>
      <xdr:colOff>800100</xdr:colOff>
      <xdr:row>8</xdr:row>
      <xdr:rowOff>0</xdr:rowOff>
    </xdr:from>
    <xdr:to>
      <xdr:col>16</xdr:col>
      <xdr:colOff>0</xdr:colOff>
      <xdr:row>8</xdr:row>
      <xdr:rowOff>0</xdr:rowOff>
    </xdr:to>
    <xdr:sp macro="" textlink="">
      <xdr:nvSpPr>
        <xdr:cNvPr id="58960" name="Text Box 592"/>
        <xdr:cNvSpPr txBox="1">
          <a:spLocks noChangeArrowheads="1"/>
        </xdr:cNvSpPr>
      </xdr:nvSpPr>
      <xdr:spPr bwMode="auto">
        <a:xfrm>
          <a:off x="10372725" y="12954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61" name="Text Box 593"/>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62" name="Text Box 59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63" name="Text Box 59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64" name="Text Box 59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65" name="Text Box 59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66" name="Text Box 59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67" name="Text Box 59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68" name="Text Box 600"/>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69" name="Text Box 60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70" name="Text Box 60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71" name="Text Box 603"/>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72" name="Text Box 60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73" name="Text Box 60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74" name="Text Box 60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75" name="Text Box 60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76" name="Text Box 60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77" name="Text Box 60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78" name="Text Box 610"/>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79" name="Text Box 61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80" name="Text Box 61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81" name="Text Box 613"/>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82" name="Text Box 61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83" name="Text Box 61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84" name="Text Box 61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85" name="Text Box 61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86" name="Text Box 61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87" name="Text Box 61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88" name="Text Box 620"/>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15</xdr:col>
      <xdr:colOff>800100</xdr:colOff>
      <xdr:row>8</xdr:row>
      <xdr:rowOff>0</xdr:rowOff>
    </xdr:from>
    <xdr:to>
      <xdr:col>16</xdr:col>
      <xdr:colOff>0</xdr:colOff>
      <xdr:row>8</xdr:row>
      <xdr:rowOff>0</xdr:rowOff>
    </xdr:to>
    <xdr:sp macro="" textlink="">
      <xdr:nvSpPr>
        <xdr:cNvPr id="58989" name="Text Box 621"/>
        <xdr:cNvSpPr txBox="1">
          <a:spLocks noChangeArrowheads="1"/>
        </xdr:cNvSpPr>
      </xdr:nvSpPr>
      <xdr:spPr bwMode="auto">
        <a:xfrm>
          <a:off x="10372725" y="12954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90" name="Text Box 62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91" name="Text Box 623"/>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92" name="Text Box 62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93" name="Text Box 62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94" name="Text Box 62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95" name="Text Box 62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96" name="Text Box 62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97" name="Text Box 62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98" name="Text Box 630"/>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8999" name="Text Box 63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00" name="Text Box 63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01" name="Text Box 633"/>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02" name="Text Box 63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03" name="Text Box 63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04" name="Text Box 63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05" name="Text Box 63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06" name="Text Box 63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07" name="Text Box 63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08" name="Text Box 640"/>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09" name="Text Box 64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10" name="Text Box 64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11" name="Text Box 643"/>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12" name="Text Box 64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13" name="Text Box 64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14" name="Text Box 64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15" name="Text Box 64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016" name="Text Box 6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17" name="Text Box 64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18" name="Text Box 650"/>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15</xdr:col>
      <xdr:colOff>800100</xdr:colOff>
      <xdr:row>8</xdr:row>
      <xdr:rowOff>0</xdr:rowOff>
    </xdr:from>
    <xdr:to>
      <xdr:col>16</xdr:col>
      <xdr:colOff>0</xdr:colOff>
      <xdr:row>8</xdr:row>
      <xdr:rowOff>0</xdr:rowOff>
    </xdr:to>
    <xdr:sp macro="" textlink="">
      <xdr:nvSpPr>
        <xdr:cNvPr id="59019" name="Text Box 651"/>
        <xdr:cNvSpPr txBox="1">
          <a:spLocks noChangeArrowheads="1"/>
        </xdr:cNvSpPr>
      </xdr:nvSpPr>
      <xdr:spPr bwMode="auto">
        <a:xfrm>
          <a:off x="10372725" y="12954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20" name="Text Box 65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21" name="Text Box 653"/>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22" name="Text Box 65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23" name="Text Box 65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24" name="Text Box 65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25" name="Text Box 65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26" name="Text Box 65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27" name="Text Box 65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28" name="Text Box 660"/>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29" name="Text Box 66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30" name="Text Box 66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31" name="Text Box 663"/>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32" name="Text Box 66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33" name="Text Box 66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34" name="Text Box 66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35" name="Text Box 66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36" name="Text Box 66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37" name="Text Box 66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38" name="Text Box 670"/>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39" name="Text Box 67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40" name="Text Box 67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41" name="Text Box 673"/>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42" name="Text Box 67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43" name="Text Box 67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44" name="Text Box 67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45" name="Text Box 67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046" name="Text Box 6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047" name="Text Box 6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48" name="Text Box 680"/>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49" name="Text Box 68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15</xdr:col>
      <xdr:colOff>800100</xdr:colOff>
      <xdr:row>8</xdr:row>
      <xdr:rowOff>0</xdr:rowOff>
    </xdr:from>
    <xdr:to>
      <xdr:col>16</xdr:col>
      <xdr:colOff>0</xdr:colOff>
      <xdr:row>8</xdr:row>
      <xdr:rowOff>0</xdr:rowOff>
    </xdr:to>
    <xdr:sp macro="" textlink="">
      <xdr:nvSpPr>
        <xdr:cNvPr id="59050" name="Text Box 682"/>
        <xdr:cNvSpPr txBox="1">
          <a:spLocks noChangeArrowheads="1"/>
        </xdr:cNvSpPr>
      </xdr:nvSpPr>
      <xdr:spPr bwMode="auto">
        <a:xfrm>
          <a:off x="10372725" y="12954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51" name="Text Box 683"/>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52" name="Text Box 68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53" name="Text Box 68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54" name="Text Box 68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55" name="Text Box 68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56" name="Text Box 68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57" name="Text Box 68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58" name="Text Box 690"/>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59" name="Text Box 69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60" name="Text Box 69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61" name="Text Box 693"/>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62" name="Text Box 69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63" name="Text Box 69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64" name="Text Box 69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65" name="Text Box 69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66" name="Text Box 69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67" name="Text Box 69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68" name="Text Box 700"/>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69" name="Text Box 70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70" name="Text Box 70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71" name="Text Box 703"/>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72" name="Text Box 70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73" name="Text Box 70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74" name="Text Box 70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75" name="Text Box 70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76" name="Text Box 70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77" name="Text Box 70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78" name="Text Box 710"/>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15</xdr:col>
      <xdr:colOff>800100</xdr:colOff>
      <xdr:row>8</xdr:row>
      <xdr:rowOff>0</xdr:rowOff>
    </xdr:from>
    <xdr:to>
      <xdr:col>16</xdr:col>
      <xdr:colOff>0</xdr:colOff>
      <xdr:row>8</xdr:row>
      <xdr:rowOff>0</xdr:rowOff>
    </xdr:to>
    <xdr:sp macro="" textlink="">
      <xdr:nvSpPr>
        <xdr:cNvPr id="59079" name="Text Box 711"/>
        <xdr:cNvSpPr txBox="1">
          <a:spLocks noChangeArrowheads="1"/>
        </xdr:cNvSpPr>
      </xdr:nvSpPr>
      <xdr:spPr bwMode="auto">
        <a:xfrm>
          <a:off x="10372725" y="12954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80" name="Text Box 71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81" name="Text Box 713"/>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82" name="Text Box 71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83" name="Text Box 71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84" name="Text Box 71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85" name="Text Box 71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86" name="Text Box 71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87" name="Text Box 71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88" name="Text Box 720"/>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89" name="Text Box 72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90" name="Text Box 72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91" name="Text Box 723"/>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92" name="Text Box 72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93" name="Text Box 72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94" name="Text Box 72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95" name="Text Box 72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96" name="Text Box 728"/>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97" name="Text Box 729"/>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98" name="Text Box 730"/>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099" name="Text Box 731"/>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100" name="Text Box 732"/>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101" name="Text Box 733"/>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102" name="Text Box 734"/>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103" name="Text Box 735"/>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104" name="Text Box 736"/>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16</xdr:col>
      <xdr:colOff>0</xdr:colOff>
      <xdr:row>8</xdr:row>
      <xdr:rowOff>0</xdr:rowOff>
    </xdr:from>
    <xdr:to>
      <xdr:col>16</xdr:col>
      <xdr:colOff>0</xdr:colOff>
      <xdr:row>8</xdr:row>
      <xdr:rowOff>0</xdr:rowOff>
    </xdr:to>
    <xdr:sp macro="" textlink="">
      <xdr:nvSpPr>
        <xdr:cNvPr id="59105" name="Text Box 737"/>
        <xdr:cNvSpPr txBox="1">
          <a:spLocks noChangeArrowheads="1"/>
        </xdr:cNvSpPr>
      </xdr:nvSpPr>
      <xdr:spPr bwMode="auto">
        <a:xfrm>
          <a:off x="1090612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06" name="Text Box 7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07" name="Text Box 7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08" name="Text Box 7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09" name="Text Box 7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10" name="Text Box 7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11" name="Text Box 7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12" name="Text Box 7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13" name="Text Box 7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14" name="Text Box 7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15" name="Text Box 7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16" name="Text Box 7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17" name="Text Box 7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18" name="Text Box 75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19" name="Text Box 75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20" name="Text Box 75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21" name="Text Box 75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22" name="Text Box 75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23" name="Text Box 75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24" name="Text Box 75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25" name="Text Box 75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26" name="Text Box 75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27" name="Text Box 7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28" name="Text Box 7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29" name="Text Box 7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30" name="Text Box 7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31" name="Text Box 7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32" name="Text Box 7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33" name="Text Box 7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34" name="Text Box 7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35" name="Text Box 7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36" name="Text Box 7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37" name="Text Box 7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38" name="Text Box 7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39" name="Text Box 7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40" name="Text Box 7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41" name="Text Box 7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42" name="Text Box 7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43" name="Text Box 7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44" name="Text Box 7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45" name="Text Box 7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46" name="Text Box 7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47" name="Text Box 7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48" name="Text Box 7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49" name="Text Box 7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50" name="Text Box 7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51" name="Text Box 7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52" name="Text Box 7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53" name="Text Box 7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54" name="Text Box 7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55" name="Text Box 7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56" name="Text Box 7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57" name="Text Box 7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58" name="Text Box 7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59" name="Text Box 79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60" name="Text Box 79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61" name="Text Box 79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62" name="Text Box 79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63" name="Text Box 79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64" name="Text Box 79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65" name="Text Box 79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66" name="Text Box 79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67" name="Text Box 79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68" name="Text Box 8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69" name="Text Box 80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70" name="Text Box 80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71" name="Text Box 80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72" name="Text Box 80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73" name="Text Box 80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74" name="Text Box 80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75" name="Text Box 80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76" name="Text Box 80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77" name="Text Box 80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78" name="Text Box 8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79" name="Text Box 81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80" name="Text Box 81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81" name="Text Box 81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82" name="Text Box 81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83" name="Text Box 81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84" name="Text Box 81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85" name="Text Box 81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86" name="Text Box 81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87" name="Text Box 81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88" name="Text Box 82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89" name="Text Box 82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90" name="Text Box 82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91" name="Text Box 82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92" name="Text Box 82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93" name="Text Box 82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94" name="Text Box 82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95" name="Text Box 82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96" name="Text Box 82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97" name="Text Box 82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98" name="Text Box 8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199" name="Text Box 83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00" name="Text Box 83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01" name="Text Box 83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02" name="Text Box 83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03" name="Text Box 83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04" name="Text Box 83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05" name="Text Box 83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06" name="Text Box 8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07" name="Text Box 8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08" name="Text Box 8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09" name="Text Box 8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10" name="Text Box 8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11" name="Text Box 8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12" name="Text Box 8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13" name="Text Box 8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14" name="Text Box 8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15" name="Text Box 8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16" name="Text Box 8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17" name="Text Box 8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18" name="Text Box 85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19" name="Text Box 85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20" name="Text Box 85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21" name="Text Box 85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22" name="Text Box 85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23" name="Text Box 85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24" name="Text Box 85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25" name="Text Box 85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26" name="Text Box 85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27" name="Text Box 8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28" name="Text Box 8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29" name="Text Box 8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30" name="Text Box 8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31" name="Text Box 8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32" name="Text Box 8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33" name="Text Box 8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34" name="Text Box 8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35" name="Text Box 8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36" name="Text Box 8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37" name="Text Box 8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38" name="Text Box 8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39" name="Text Box 8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40" name="Text Box 8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41" name="Text Box 8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42" name="Text Box 8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43" name="Text Box 8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44" name="Text Box 8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45" name="Text Box 8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46" name="Text Box 8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47" name="Text Box 8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48" name="Text Box 8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49" name="Text Box 8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50" name="Text Box 8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51" name="Text Box 8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52" name="Text Box 8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53" name="Text Box 8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54" name="Text Box 8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55" name="Text Box 8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56" name="Text Box 8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57" name="Text Box 8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58" name="Text Box 8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59" name="Text Box 89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60" name="Text Box 89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61" name="Text Box 89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62" name="Text Box 89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63" name="Text Box 89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64" name="Text Box 89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65" name="Text Box 89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66" name="Text Box 89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67" name="Text Box 89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68" name="Text Box 9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69" name="Text Box 90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70" name="Text Box 90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71" name="Text Box 90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72" name="Text Box 90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73" name="Text Box 90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74" name="Text Box 90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75" name="Text Box 90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76" name="Text Box 90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77" name="Text Box 90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78" name="Text Box 9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79" name="Text Box 91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80" name="Text Box 91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81" name="Text Box 91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82" name="Text Box 91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83" name="Text Box 91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84" name="Text Box 91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85" name="Text Box 91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86" name="Text Box 91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87" name="Text Box 91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88" name="Text Box 92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89" name="Text Box 92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90" name="Text Box 92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91" name="Text Box 92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92" name="Text Box 92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93" name="Text Box 92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94" name="Text Box 92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95" name="Text Box 92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96" name="Text Box 92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97" name="Text Box 92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98" name="Text Box 9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299" name="Text Box 93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00" name="Text Box 93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01" name="Text Box 93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02" name="Text Box 93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03" name="Text Box 93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04" name="Text Box 93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05" name="Text Box 93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06" name="Text Box 9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07" name="Text Box 9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08" name="Text Box 9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09" name="Text Box 9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10" name="Text Box 9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11" name="Text Box 9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12" name="Text Box 9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13" name="Text Box 9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14" name="Text Box 9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15" name="Text Box 9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16" name="Text Box 9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17" name="Text Box 9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18" name="Text Box 95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19" name="Text Box 95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20" name="Text Box 95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21" name="Text Box 95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22" name="Text Box 95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23" name="Text Box 95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24" name="Text Box 95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25" name="Text Box 95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26" name="Text Box 95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27" name="Text Box 9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28" name="Text Box 9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29" name="Text Box 9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30" name="Text Box 9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31" name="Text Box 9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32" name="Text Box 9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33" name="Text Box 9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34" name="Text Box 9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35" name="Text Box 9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36" name="Text Box 9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37" name="Text Box 9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38" name="Text Box 9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39" name="Text Box 9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40" name="Text Box 9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41" name="Text Box 9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42" name="Text Box 9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43" name="Text Box 9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44" name="Text Box 9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45" name="Text Box 9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46" name="Text Box 9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47" name="Text Box 9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48" name="Text Box 9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49" name="Text Box 9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50" name="Text Box 9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51" name="Text Box 9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52" name="Text Box 9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53" name="Text Box 9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54" name="Text Box 9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55" name="Text Box 9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56" name="Text Box 9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57" name="Text Box 9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58" name="Text Box 9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59" name="Text Box 99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60" name="Text Box 99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61" name="Text Box 99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62" name="Text Box 99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63" name="Text Box 99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64" name="Text Box 99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65" name="Text Box 99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66" name="Text Box 99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67" name="Text Box 99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68" name="Text Box 10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69" name="Text Box 100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70" name="Text Box 100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71" name="Text Box 100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72" name="Text Box 100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73" name="Text Box 100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74" name="Text Box 100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75" name="Text Box 100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76" name="Text Box 100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77" name="Text Box 100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78" name="Text Box 10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79" name="Text Box 101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80" name="Text Box 101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81" name="Text Box 101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82" name="Text Box 101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83" name="Text Box 101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84" name="Text Box 101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85" name="Text Box 101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86" name="Text Box 101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87" name="Text Box 101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88" name="Text Box 102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89" name="Text Box 102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90" name="Text Box 102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91" name="Text Box 102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92" name="Text Box 102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93" name="Text Box 102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94" name="Text Box 102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95" name="Text Box 102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96" name="Text Box 102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97" name="Text Box 102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98" name="Text Box 10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399" name="Text Box 103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00" name="Text Box 103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01" name="Text Box 103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02" name="Text Box 103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03" name="Text Box 103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04" name="Text Box 103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05" name="Text Box 103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06" name="Text Box 10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07" name="Text Box 10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08" name="Text Box 10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09" name="Text Box 10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10" name="Text Box 10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11" name="Text Box 10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12" name="Text Box 10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13" name="Text Box 10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14" name="Text Box 10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15" name="Text Box 10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16" name="Text Box 10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17" name="Text Box 10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18" name="Text Box 105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19" name="Text Box 105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20" name="Text Box 105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21" name="Text Box 105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22" name="Text Box 105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23" name="Text Box 105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24" name="Text Box 105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25" name="Text Box 105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26" name="Text Box 105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27" name="Text Box 10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28" name="Text Box 10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29" name="Text Box 10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30" name="Text Box 10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31" name="Text Box 10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32" name="Text Box 10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33" name="Text Box 10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34" name="Text Box 10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35" name="Text Box 10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36" name="Text Box 10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37" name="Text Box 10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38" name="Text Box 10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39" name="Text Box 10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40" name="Text Box 10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41" name="Text Box 10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42" name="Text Box 10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43" name="Text Box 10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44" name="Text Box 10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45" name="Text Box 10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46" name="Text Box 10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47" name="Text Box 10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48" name="Text Box 10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49" name="Text Box 10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50" name="Text Box 10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51" name="Text Box 10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52" name="Text Box 10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53" name="Text Box 10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54" name="Text Box 10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55" name="Text Box 10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56" name="Text Box 10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57" name="Text Box 10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58" name="Text Box 10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59" name="Text Box 109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60" name="Text Box 109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61" name="Text Box 109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62" name="Text Box 109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63" name="Text Box 109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64" name="Text Box 109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65" name="Text Box 109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66" name="Text Box 109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67" name="Text Box 109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68" name="Text Box 11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69" name="Text Box 110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70" name="Text Box 110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71" name="Text Box 110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72" name="Text Box 110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73" name="Text Box 110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74" name="Text Box 110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75" name="Text Box 110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76" name="Text Box 110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77" name="Text Box 110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78" name="Text Box 11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79" name="Text Box 111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80" name="Text Box 111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81" name="Text Box 111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82" name="Text Box 111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83" name="Text Box 111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84" name="Text Box 111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85" name="Text Box 111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86" name="Text Box 111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87" name="Text Box 111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88" name="Text Box 112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89" name="Text Box 112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90" name="Text Box 112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91" name="Text Box 112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92" name="Text Box 112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93" name="Text Box 112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94" name="Text Box 112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95" name="Text Box 112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96" name="Text Box 112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97" name="Text Box 112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98" name="Text Box 11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499" name="Text Box 113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00" name="Text Box 113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01" name="Text Box 113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02" name="Text Box 113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03" name="Text Box 113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04" name="Text Box 113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05" name="Text Box 113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06" name="Text Box 11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07" name="Text Box 11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08" name="Text Box 11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09" name="Text Box 11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10" name="Text Box 11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11" name="Text Box 11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12" name="Text Box 11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13" name="Text Box 11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14" name="Text Box 11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15" name="Text Box 11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16" name="Text Box 11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17" name="Text Box 11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18" name="Text Box 115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19" name="Text Box 115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20" name="Text Box 115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21" name="Text Box 115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22" name="Text Box 115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23" name="Text Box 115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24" name="Text Box 115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25" name="Text Box 115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26" name="Text Box 115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27" name="Text Box 11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28" name="Text Box 11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29" name="Text Box 11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30" name="Text Box 11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31" name="Text Box 11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32" name="Text Box 11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33" name="Text Box 11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34" name="Text Box 11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35" name="Text Box 11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36" name="Text Box 11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37" name="Text Box 11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38" name="Text Box 11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39" name="Text Box 11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40" name="Text Box 11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41" name="Text Box 11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42" name="Text Box 11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43" name="Text Box 11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44" name="Text Box 11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45" name="Text Box 11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46" name="Text Box 11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47" name="Text Box 11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48" name="Text Box 11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49" name="Text Box 11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50" name="Text Box 11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51" name="Text Box 11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52" name="Text Box 11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53" name="Text Box 11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54" name="Text Box 11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55" name="Text Box 11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56" name="Text Box 11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57" name="Text Box 11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58" name="Text Box 11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59" name="Text Box 119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60" name="Text Box 119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61" name="Text Box 119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62" name="Text Box 119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63" name="Text Box 119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64" name="Text Box 119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65" name="Text Box 119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66" name="Text Box 119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67" name="Text Box 119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68" name="Text Box 12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69" name="Text Box 120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70" name="Text Box 120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71" name="Text Box 120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72" name="Text Box 120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73" name="Text Box 120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74" name="Text Box 120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75" name="Text Box 120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76" name="Text Box 120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77" name="Text Box 120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78" name="Text Box 12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79" name="Text Box 121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80" name="Text Box 121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81" name="Text Box 121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82" name="Text Box 121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83" name="Text Box 121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84" name="Text Box 121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85" name="Text Box 121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86" name="Text Box 121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87" name="Text Box 121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88" name="Text Box 122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89" name="Text Box 122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90" name="Text Box 122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91" name="Text Box 122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92" name="Text Box 122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93" name="Text Box 122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94" name="Text Box 122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95" name="Text Box 122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96" name="Text Box 122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97" name="Text Box 122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98" name="Text Box 12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599" name="Text Box 123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00" name="Text Box 123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01" name="Text Box 123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02" name="Text Box 123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03" name="Text Box 123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04" name="Text Box 123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05" name="Text Box 123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06" name="Text Box 12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07" name="Text Box 12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08" name="Text Box 12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09" name="Text Box 12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10" name="Text Box 12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11" name="Text Box 12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12" name="Text Box 12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13" name="Text Box 12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14" name="Text Box 12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15" name="Text Box 12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16" name="Text Box 12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17" name="Text Box 12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18" name="Text Box 125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19" name="Text Box 125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20" name="Text Box 125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21" name="Text Box 125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22" name="Text Box 125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23" name="Text Box 125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24" name="Text Box 125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25" name="Text Box 125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26" name="Text Box 125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27" name="Text Box 12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28" name="Text Box 12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29" name="Text Box 12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30" name="Text Box 12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31" name="Text Box 12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32" name="Text Box 12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33" name="Text Box 12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34" name="Text Box 12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35" name="Text Box 12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36" name="Text Box 12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37" name="Text Box 12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38" name="Text Box 12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39" name="Text Box 12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40" name="Text Box 12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41" name="Text Box 12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42" name="Text Box 12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43" name="Text Box 12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44" name="Text Box 12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45" name="Text Box 12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46" name="Text Box 12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47" name="Text Box 12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48" name="Text Box 12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49" name="Text Box 12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50" name="Text Box 12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51" name="Text Box 12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52" name="Text Box 12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53" name="Text Box 12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54" name="Text Box 12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55" name="Text Box 12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56" name="Text Box 12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57" name="Text Box 12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58" name="Text Box 12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59" name="Text Box 129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60" name="Text Box 129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61" name="Text Box 129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62" name="Text Box 129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63" name="Text Box 129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64" name="Text Box 129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65" name="Text Box 129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66" name="Text Box 129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67" name="Text Box 129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68" name="Text Box 13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69" name="Text Box 130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70" name="Text Box 130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71" name="Text Box 130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72" name="Text Box 130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73" name="Text Box 130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74" name="Text Box 130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75" name="Text Box 130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76" name="Text Box 130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77" name="Text Box 130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78" name="Text Box 13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79" name="Text Box 131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80" name="Text Box 131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81" name="Text Box 131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82" name="Text Box 131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83" name="Text Box 131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84" name="Text Box 131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85" name="Text Box 131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86" name="Text Box 131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87" name="Text Box 131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88" name="Text Box 132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89" name="Text Box 132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90" name="Text Box 132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91" name="Text Box 132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92" name="Text Box 132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93" name="Text Box 132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94" name="Text Box 132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95" name="Text Box 132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96" name="Text Box 132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97" name="Text Box 132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98" name="Text Box 13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699" name="Text Box 133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00" name="Text Box 133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01" name="Text Box 133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02" name="Text Box 133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03" name="Text Box 133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04" name="Text Box 133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05" name="Text Box 133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06" name="Text Box 13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07" name="Text Box 13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08" name="Text Box 13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09" name="Text Box 13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10" name="Text Box 13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11" name="Text Box 13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12" name="Text Box 13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13" name="Text Box 13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14" name="Text Box 13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15" name="Text Box 13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16" name="Text Box 13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17" name="Text Box 13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18" name="Text Box 135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19" name="Text Box 135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20" name="Text Box 135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21" name="Text Box 135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22" name="Text Box 135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23" name="Text Box 135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24" name="Text Box 135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25" name="Text Box 135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26" name="Text Box 135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27" name="Text Box 13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28" name="Text Box 13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29" name="Text Box 13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30" name="Text Box 13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31" name="Text Box 13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32" name="Text Box 13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33" name="Text Box 13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34" name="Text Box 13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35" name="Text Box 13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36" name="Text Box 13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37" name="Text Box 13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38" name="Text Box 13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39" name="Text Box 13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40" name="Text Box 13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41" name="Text Box 13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42" name="Text Box 13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43" name="Text Box 13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44" name="Text Box 13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45" name="Text Box 13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46" name="Text Box 13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47" name="Text Box 13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48" name="Text Box 13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49" name="Text Box 13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50" name="Text Box 13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51" name="Text Box 13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52" name="Text Box 13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53" name="Text Box 13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54" name="Text Box 13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55" name="Text Box 13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56" name="Text Box 13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57" name="Text Box 13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58" name="Text Box 13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59" name="Text Box 139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60" name="Text Box 139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61" name="Text Box 139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62" name="Text Box 139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63" name="Text Box 139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64" name="Text Box 139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65" name="Text Box 139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66" name="Text Box 139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67" name="Text Box 139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68" name="Text Box 14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69" name="Text Box 140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70" name="Text Box 140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71" name="Text Box 140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72" name="Text Box 140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73" name="Text Box 140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74" name="Text Box 140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75" name="Text Box 140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76" name="Text Box 140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77" name="Text Box 140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78" name="Text Box 14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79" name="Text Box 141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80" name="Text Box 141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81" name="Text Box 141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82" name="Text Box 141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83" name="Text Box 141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84" name="Text Box 141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85" name="Text Box 141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86" name="Text Box 141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87" name="Text Box 141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88" name="Text Box 142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89" name="Text Box 142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90" name="Text Box 142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91" name="Text Box 142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92" name="Text Box 142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93" name="Text Box 142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94" name="Text Box 142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95" name="Text Box 142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96" name="Text Box 142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97" name="Text Box 142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98" name="Text Box 14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799" name="Text Box 143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00" name="Text Box 143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01" name="Text Box 143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02" name="Text Box 143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03" name="Text Box 143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04" name="Text Box 143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05" name="Text Box 143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06" name="Text Box 14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07" name="Text Box 14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08" name="Text Box 14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09" name="Text Box 14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10" name="Text Box 14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11" name="Text Box 14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12" name="Text Box 14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13" name="Text Box 14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14" name="Text Box 14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15" name="Text Box 14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16" name="Text Box 14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17" name="Text Box 14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18" name="Text Box 145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19" name="Text Box 145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20" name="Text Box 145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21" name="Text Box 145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22" name="Text Box 145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23" name="Text Box 145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24" name="Text Box 145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25" name="Text Box 145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26" name="Text Box 145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27" name="Text Box 14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28" name="Text Box 14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29" name="Text Box 14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30" name="Text Box 14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31" name="Text Box 14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32" name="Text Box 14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33" name="Text Box 14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34" name="Text Box 14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35" name="Text Box 14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36" name="Text Box 14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37" name="Text Box 14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38" name="Text Box 14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39" name="Text Box 14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40" name="Text Box 14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41" name="Text Box 14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42" name="Text Box 14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43" name="Text Box 14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44" name="Text Box 14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45" name="Text Box 14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46" name="Text Box 14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47" name="Text Box 14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48" name="Text Box 14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49" name="Text Box 14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50" name="Text Box 14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51" name="Text Box 14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52" name="Text Box 14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53" name="Text Box 14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54" name="Text Box 14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55" name="Text Box 14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56" name="Text Box 14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57" name="Text Box 14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58" name="Text Box 14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59" name="Text Box 149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60" name="Text Box 149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61" name="Text Box 149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62" name="Text Box 149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63" name="Text Box 149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64" name="Text Box 149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65" name="Text Box 149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66" name="Text Box 149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67" name="Text Box 149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68" name="Text Box 15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69" name="Text Box 150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70" name="Text Box 150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71" name="Text Box 150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72" name="Text Box 150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73" name="Text Box 150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74" name="Text Box 150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75" name="Text Box 150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76" name="Text Box 150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77" name="Text Box 150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78" name="Text Box 15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79" name="Text Box 151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80" name="Text Box 151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81" name="Text Box 151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82" name="Text Box 151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83" name="Text Box 151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84" name="Text Box 151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85" name="Text Box 151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86" name="Text Box 151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87" name="Text Box 151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88" name="Text Box 152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89" name="Text Box 152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90" name="Text Box 152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91" name="Text Box 152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92" name="Text Box 152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93" name="Text Box 152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94" name="Text Box 152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95" name="Text Box 152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96" name="Text Box 152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97" name="Text Box 152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98" name="Text Box 15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899" name="Text Box 153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00" name="Text Box 153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01" name="Text Box 153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02" name="Text Box 153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03" name="Text Box 153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04" name="Text Box 153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05" name="Text Box 153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06" name="Text Box 15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07" name="Text Box 15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08" name="Text Box 15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09" name="Text Box 15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10" name="Text Box 15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11" name="Text Box 15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12" name="Text Box 15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13" name="Text Box 15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14" name="Text Box 15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15" name="Text Box 15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16" name="Text Box 15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17" name="Text Box 15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18" name="Text Box 155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19" name="Text Box 155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20" name="Text Box 155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21" name="Text Box 155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22" name="Text Box 155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23" name="Text Box 155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24" name="Text Box 155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25" name="Text Box 155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26" name="Text Box 155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27" name="Text Box 15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28" name="Text Box 15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29" name="Text Box 15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30" name="Text Box 15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31" name="Text Box 15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32" name="Text Box 15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33" name="Text Box 15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34" name="Text Box 15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35" name="Text Box 15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36" name="Text Box 15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37" name="Text Box 15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38" name="Text Box 15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39" name="Text Box 15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40" name="Text Box 15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41" name="Text Box 15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42" name="Text Box 15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43" name="Text Box 15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44" name="Text Box 15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45" name="Text Box 15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46" name="Text Box 15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47" name="Text Box 15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48" name="Text Box 15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49" name="Text Box 15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50" name="Text Box 15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51" name="Text Box 15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52" name="Text Box 15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53" name="Text Box 15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54" name="Text Box 15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55" name="Text Box 15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56" name="Text Box 15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57" name="Text Box 15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58" name="Text Box 15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59" name="Text Box 159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60" name="Text Box 159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61" name="Text Box 159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62" name="Text Box 159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63" name="Text Box 159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64" name="Text Box 159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65" name="Text Box 159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66" name="Text Box 159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67" name="Text Box 159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68" name="Text Box 16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69" name="Text Box 160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70" name="Text Box 160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71" name="Text Box 160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72" name="Text Box 160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73" name="Text Box 160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74" name="Text Box 160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75" name="Text Box 160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76" name="Text Box 160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77" name="Text Box 160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78" name="Text Box 16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79" name="Text Box 161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80" name="Text Box 161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81" name="Text Box 161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82" name="Text Box 161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83" name="Text Box 161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84" name="Text Box 161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85" name="Text Box 161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86" name="Text Box 161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87" name="Text Box 161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88" name="Text Box 162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89" name="Text Box 162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90" name="Text Box 162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91" name="Text Box 162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92" name="Text Box 162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93" name="Text Box 162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94" name="Text Box 162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95" name="Text Box 162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96" name="Text Box 162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97" name="Text Box 162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98" name="Text Box 16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59999" name="Text Box 163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00" name="Text Box 163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01" name="Text Box 163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02" name="Text Box 163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03" name="Text Box 163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04" name="Text Box 163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05" name="Text Box 163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06" name="Text Box 16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07" name="Text Box 16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08" name="Text Box 16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09" name="Text Box 16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10" name="Text Box 16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11" name="Text Box 16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12" name="Text Box 16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13" name="Text Box 16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14" name="Text Box 16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15" name="Text Box 16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16" name="Text Box 16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17" name="Text Box 16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18" name="Text Box 165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19" name="Text Box 165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20" name="Text Box 165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21" name="Text Box 165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22" name="Text Box 165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23" name="Text Box 165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24" name="Text Box 165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25" name="Text Box 165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26" name="Text Box 165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27" name="Text Box 16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28" name="Text Box 16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29" name="Text Box 16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30" name="Text Box 16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31" name="Text Box 16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32" name="Text Box 16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33" name="Text Box 16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34" name="Text Box 16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35" name="Text Box 16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36" name="Text Box 16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37" name="Text Box 16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38" name="Text Box 16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39" name="Text Box 16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40" name="Text Box 16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41" name="Text Box 16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42" name="Text Box 16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43" name="Text Box 16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44" name="Text Box 16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45" name="Text Box 16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46" name="Text Box 16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47" name="Text Box 16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48" name="Text Box 16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49" name="Text Box 16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50" name="Text Box 16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51" name="Text Box 16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52" name="Text Box 16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53" name="Text Box 16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54" name="Text Box 16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55" name="Text Box 16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56" name="Text Box 16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57" name="Text Box 16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58" name="Text Box 16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59" name="Text Box 169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60" name="Text Box 169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61" name="Text Box 169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62" name="Text Box 169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63" name="Text Box 169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64" name="Text Box 169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65" name="Text Box 169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66" name="Text Box 169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67" name="Text Box 169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68" name="Text Box 17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69" name="Text Box 170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70" name="Text Box 170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71" name="Text Box 170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72" name="Text Box 170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73" name="Text Box 170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74" name="Text Box 170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75" name="Text Box 170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76" name="Text Box 170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77" name="Text Box 170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78" name="Text Box 17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79" name="Text Box 171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80" name="Text Box 171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81" name="Text Box 171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82" name="Text Box 171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83" name="Text Box 171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84" name="Text Box 171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85" name="Text Box 171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86" name="Text Box 171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87" name="Text Box 171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88" name="Text Box 172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89" name="Text Box 172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90" name="Text Box 172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91" name="Text Box 172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92" name="Text Box 172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93" name="Text Box 172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94" name="Text Box 172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95" name="Text Box 172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96" name="Text Box 172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97" name="Text Box 172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98" name="Text Box 17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099" name="Text Box 173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00" name="Text Box 173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01" name="Text Box 173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02" name="Text Box 173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03" name="Text Box 173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04" name="Text Box 173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05" name="Text Box 173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06" name="Text Box 17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07" name="Text Box 17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08" name="Text Box 17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09" name="Text Box 17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10" name="Text Box 17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11" name="Text Box 17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12" name="Text Box 17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13" name="Text Box 17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14" name="Text Box 17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15" name="Text Box 17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16" name="Text Box 17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17" name="Text Box 17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18" name="Text Box 175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19" name="Text Box 175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20" name="Text Box 175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21" name="Text Box 175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22" name="Text Box 175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23" name="Text Box 175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24" name="Text Box 175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25" name="Text Box 175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26" name="Text Box 175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27" name="Text Box 17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28" name="Text Box 17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29" name="Text Box 17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30" name="Text Box 17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31" name="Text Box 17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32" name="Text Box 17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33" name="Text Box 17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34" name="Text Box 17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35" name="Text Box 17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36" name="Text Box 17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37" name="Text Box 17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38" name="Text Box 17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39" name="Text Box 17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40" name="Text Box 17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41" name="Text Box 17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42" name="Text Box 17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43" name="Text Box 17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44" name="Text Box 17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45" name="Text Box 17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46" name="Text Box 17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47" name="Text Box 17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48" name="Text Box 17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49" name="Text Box 17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50" name="Text Box 17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51" name="Text Box 17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52" name="Text Box 17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53" name="Text Box 17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54" name="Text Box 17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55" name="Text Box 17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56" name="Text Box 17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57" name="Text Box 17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58" name="Text Box 17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59" name="Text Box 179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60" name="Text Box 179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61" name="Text Box 179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62" name="Text Box 179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63" name="Text Box 179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64" name="Text Box 179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65" name="Text Box 179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66" name="Text Box 179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67" name="Text Box 179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68" name="Text Box 18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69" name="Text Box 180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70" name="Text Box 180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71" name="Text Box 180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72" name="Text Box 180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73" name="Text Box 180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74" name="Text Box 180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75" name="Text Box 180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76" name="Text Box 180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77" name="Text Box 180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78" name="Text Box 18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79" name="Text Box 181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80" name="Text Box 181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81" name="Text Box 181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82" name="Text Box 181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83" name="Text Box 181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84" name="Text Box 181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85" name="Text Box 181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86" name="Text Box 181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87" name="Text Box 181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88" name="Text Box 182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89" name="Text Box 182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90" name="Text Box 182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91" name="Text Box 182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92" name="Text Box 182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93" name="Text Box 182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94" name="Text Box 182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95" name="Text Box 182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96" name="Text Box 182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97" name="Text Box 182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98" name="Text Box 18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199" name="Text Box 183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00" name="Text Box 183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01" name="Text Box 183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02" name="Text Box 183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03" name="Text Box 183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04" name="Text Box 183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05" name="Text Box 183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06" name="Text Box 18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07" name="Text Box 18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08" name="Text Box 18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09" name="Text Box 18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10" name="Text Box 18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11" name="Text Box 18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12" name="Text Box 18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13" name="Text Box 18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14" name="Text Box 18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15" name="Text Box 18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16" name="Text Box 18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17" name="Text Box 18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18" name="Text Box 185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19" name="Text Box 185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20" name="Text Box 185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21" name="Text Box 185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22" name="Text Box 185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23" name="Text Box 185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24" name="Text Box 185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25" name="Text Box 185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26" name="Text Box 185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27" name="Text Box 18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28" name="Text Box 18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29" name="Text Box 18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30" name="Text Box 18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31" name="Text Box 18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32" name="Text Box 18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33" name="Text Box 18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34" name="Text Box 18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35" name="Text Box 18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36" name="Text Box 18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37" name="Text Box 18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38" name="Text Box 18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39" name="Text Box 18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40" name="Text Box 18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41" name="Text Box 18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42" name="Text Box 18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43" name="Text Box 18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44" name="Text Box 18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45" name="Text Box 18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46" name="Text Box 18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47" name="Text Box 18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48" name="Text Box 18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49" name="Text Box 18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50" name="Text Box 18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51" name="Text Box 18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52" name="Text Box 18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53" name="Text Box 18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54" name="Text Box 18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55" name="Text Box 18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56" name="Text Box 18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57" name="Text Box 18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58" name="Text Box 18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59" name="Text Box 189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60" name="Text Box 189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61" name="Text Box 189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62" name="Text Box 189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63" name="Text Box 189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64" name="Text Box 189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65" name="Text Box 189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66" name="Text Box 189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67" name="Text Box 189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68" name="Text Box 19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69" name="Text Box 190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70" name="Text Box 190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71" name="Text Box 190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72" name="Text Box 190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73" name="Text Box 190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74" name="Text Box 190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75" name="Text Box 190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76" name="Text Box 190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77" name="Text Box 190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78" name="Text Box 19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79" name="Text Box 191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80" name="Text Box 191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81" name="Text Box 191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82" name="Text Box 191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83" name="Text Box 191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84" name="Text Box 191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85" name="Text Box 191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86" name="Text Box 191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87" name="Text Box 191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88" name="Text Box 192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89" name="Text Box 192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90" name="Text Box 192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91" name="Text Box 192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92" name="Text Box 192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93" name="Text Box 192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94" name="Text Box 192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95" name="Text Box 192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96" name="Text Box 192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97" name="Text Box 192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98" name="Text Box 19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299" name="Text Box 193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00" name="Text Box 193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01" name="Text Box 193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02" name="Text Box 193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03" name="Text Box 193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04" name="Text Box 193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05" name="Text Box 193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06" name="Text Box 19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07" name="Text Box 19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08" name="Text Box 19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09" name="Text Box 19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10" name="Text Box 19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11" name="Text Box 19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12" name="Text Box 19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13" name="Text Box 19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14" name="Text Box 19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15" name="Text Box 19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16" name="Text Box 19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17" name="Text Box 19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18" name="Text Box 195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19" name="Text Box 195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20" name="Text Box 195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21" name="Text Box 195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22" name="Text Box 195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23" name="Text Box 195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24" name="Text Box 195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25" name="Text Box 195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26" name="Text Box 195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27" name="Text Box 19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28" name="Text Box 19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29" name="Text Box 19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30" name="Text Box 19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31" name="Text Box 19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32" name="Text Box 19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33" name="Text Box 19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34" name="Text Box 19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35" name="Text Box 19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36" name="Text Box 19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37" name="Text Box 19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38" name="Text Box 19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39" name="Text Box 19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40" name="Text Box 19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41" name="Text Box 19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42" name="Text Box 19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43" name="Text Box 19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44" name="Text Box 19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45" name="Text Box 19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46" name="Text Box 19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47" name="Text Box 19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48" name="Text Box 19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49" name="Text Box 19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50" name="Text Box 19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51" name="Text Box 19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52" name="Text Box 19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53" name="Text Box 19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54" name="Text Box 19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55" name="Text Box 19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56" name="Text Box 19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57" name="Text Box 19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58" name="Text Box 19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59" name="Text Box 199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60" name="Text Box 199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61" name="Text Box 199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62" name="Text Box 199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63" name="Text Box 199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64" name="Text Box 199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65" name="Text Box 199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66" name="Text Box 199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67" name="Text Box 199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68" name="Text Box 20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69" name="Text Box 200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70" name="Text Box 200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71" name="Text Box 200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72" name="Text Box 200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73" name="Text Box 200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74" name="Text Box 200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75" name="Text Box 200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76" name="Text Box 200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77" name="Text Box 200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78" name="Text Box 20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79" name="Text Box 201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80" name="Text Box 201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81" name="Text Box 201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82" name="Text Box 201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83" name="Text Box 201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84" name="Text Box 201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85" name="Text Box 201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86" name="Text Box 201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87" name="Text Box 201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88" name="Text Box 202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89" name="Text Box 202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90" name="Text Box 202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91" name="Text Box 202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92" name="Text Box 202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93" name="Text Box 202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94" name="Text Box 202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95" name="Text Box 202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96" name="Text Box 202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97" name="Text Box 202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98" name="Text Box 20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399" name="Text Box 203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00" name="Text Box 203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01" name="Text Box 203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02" name="Text Box 203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03" name="Text Box 203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04" name="Text Box 203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05" name="Text Box 203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06" name="Text Box 20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07" name="Text Box 20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08" name="Text Box 20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09" name="Text Box 20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10" name="Text Box 20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11" name="Text Box 20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12" name="Text Box 20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13" name="Text Box 20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14" name="Text Box 20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15" name="Text Box 20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16" name="Text Box 20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17" name="Text Box 20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18" name="Text Box 205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19" name="Text Box 205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20" name="Text Box 205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21" name="Text Box 205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22" name="Text Box 205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23" name="Text Box 205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24" name="Text Box 205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25" name="Text Box 205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26" name="Text Box 205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27" name="Text Box 20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28" name="Text Box 20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29" name="Text Box 20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30" name="Text Box 20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31" name="Text Box 20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32" name="Text Box 20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33" name="Text Box 20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34" name="Text Box 20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35" name="Text Box 20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36" name="Text Box 20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37" name="Text Box 20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38" name="Text Box 20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39" name="Text Box 20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40" name="Text Box 20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41" name="Text Box 20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42" name="Text Box 20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43" name="Text Box 20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44" name="Text Box 20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45" name="Text Box 20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46" name="Text Box 20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47" name="Text Box 20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48" name="Text Box 20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49" name="Text Box 20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50" name="Text Box 20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51" name="Text Box 20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52" name="Text Box 20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53" name="Text Box 20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54" name="Text Box 20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55" name="Text Box 20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56" name="Text Box 20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57" name="Text Box 20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58" name="Text Box 20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59" name="Text Box 209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60" name="Text Box 209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61" name="Text Box 209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62" name="Text Box 209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63" name="Text Box 209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64" name="Text Box 209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65" name="Text Box 209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66" name="Text Box 209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67" name="Text Box 209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68" name="Text Box 21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69" name="Text Box 210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70" name="Text Box 210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71" name="Text Box 210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72" name="Text Box 210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73" name="Text Box 210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74" name="Text Box 210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75" name="Text Box 210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76" name="Text Box 210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77" name="Text Box 210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78" name="Text Box 21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79" name="Text Box 211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80" name="Text Box 211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81" name="Text Box 211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82" name="Text Box 211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83" name="Text Box 211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84" name="Text Box 211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85" name="Text Box 211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86" name="Text Box 211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87" name="Text Box 211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88" name="Text Box 212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89" name="Text Box 212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90" name="Text Box 212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91" name="Text Box 212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92" name="Text Box 212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93" name="Text Box 212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94" name="Text Box 212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95" name="Text Box 212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96" name="Text Box 212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97" name="Text Box 212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98" name="Text Box 21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499" name="Text Box 213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00" name="Text Box 213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01" name="Text Box 213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02" name="Text Box 213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03" name="Text Box 213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04" name="Text Box 213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05" name="Text Box 213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06" name="Text Box 21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07" name="Text Box 21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08" name="Text Box 21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09" name="Text Box 21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10" name="Text Box 21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11" name="Text Box 21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12" name="Text Box 21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13" name="Text Box 21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14" name="Text Box 21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15" name="Text Box 21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16" name="Text Box 21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17" name="Text Box 21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18" name="Text Box 215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19" name="Text Box 215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20" name="Text Box 215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21" name="Text Box 215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22" name="Text Box 215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23" name="Text Box 215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24" name="Text Box 215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25" name="Text Box 215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26" name="Text Box 215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27" name="Text Box 21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28" name="Text Box 21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29" name="Text Box 21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30" name="Text Box 21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31" name="Text Box 21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32" name="Text Box 21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33" name="Text Box 21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34" name="Text Box 21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35" name="Text Box 21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36" name="Text Box 21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37" name="Text Box 21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38" name="Text Box 21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39" name="Text Box 21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40" name="Text Box 21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41" name="Text Box 21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42" name="Text Box 21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43" name="Text Box 21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44" name="Text Box 21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45" name="Text Box 21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46" name="Text Box 21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47" name="Text Box 21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48" name="Text Box 21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49" name="Text Box 21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50" name="Text Box 21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51" name="Text Box 21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52" name="Text Box 21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53" name="Text Box 21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54" name="Text Box 21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55" name="Text Box 21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56" name="Text Box 21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57" name="Text Box 21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58" name="Text Box 21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59" name="Text Box 219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60" name="Text Box 219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61" name="Text Box 219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62" name="Text Box 219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63" name="Text Box 219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64" name="Text Box 219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65" name="Text Box 219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66" name="Text Box 219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67" name="Text Box 219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68" name="Text Box 22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69" name="Text Box 220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70" name="Text Box 220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71" name="Text Box 220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72" name="Text Box 220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73" name="Text Box 220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74" name="Text Box 220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75" name="Text Box 220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76" name="Text Box 220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77" name="Text Box 220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78" name="Text Box 22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79" name="Text Box 221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80" name="Text Box 221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81" name="Text Box 221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82" name="Text Box 221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83" name="Text Box 221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84" name="Text Box 221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85" name="Text Box 221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86" name="Text Box 221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87" name="Text Box 221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88" name="Text Box 222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89" name="Text Box 222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90" name="Text Box 222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91" name="Text Box 222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92" name="Text Box 222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93" name="Text Box 222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94" name="Text Box 222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95" name="Text Box 222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96" name="Text Box 222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97" name="Text Box 222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98" name="Text Box 22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599" name="Text Box 223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00" name="Text Box 223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01" name="Text Box 223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02" name="Text Box 223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03" name="Text Box 223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04" name="Text Box 223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05" name="Text Box 223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06" name="Text Box 22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07" name="Text Box 22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08" name="Text Box 22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09" name="Text Box 22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10" name="Text Box 22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11" name="Text Box 22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12" name="Text Box 22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13" name="Text Box 22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14" name="Text Box 22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15" name="Text Box 22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16" name="Text Box 22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17" name="Text Box 22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18" name="Text Box 225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19" name="Text Box 225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20" name="Text Box 225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21" name="Text Box 225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22" name="Text Box 225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23" name="Text Box 225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24" name="Text Box 225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25" name="Text Box 225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26" name="Text Box 225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27" name="Text Box 22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28" name="Text Box 22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29" name="Text Box 22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30" name="Text Box 22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31" name="Text Box 22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32" name="Text Box 22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33" name="Text Box 22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34" name="Text Box 22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35" name="Text Box 22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36" name="Text Box 22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37" name="Text Box 22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38" name="Text Box 22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39" name="Text Box 22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40" name="Text Box 22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41" name="Text Box 22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42" name="Text Box 22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43" name="Text Box 22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44" name="Text Box 22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45" name="Text Box 22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46" name="Text Box 22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47" name="Text Box 22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48" name="Text Box 22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49" name="Text Box 22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50" name="Text Box 22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51" name="Text Box 22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52" name="Text Box 22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53" name="Text Box 22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54" name="Text Box 22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55" name="Text Box 22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56" name="Text Box 22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57" name="Text Box 22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58" name="Text Box 22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59" name="Text Box 229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60" name="Text Box 229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61" name="Text Box 229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62" name="Text Box 229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63" name="Text Box 229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64" name="Text Box 229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65" name="Text Box 229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66" name="Text Box 229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67" name="Text Box 229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68" name="Text Box 23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69" name="Text Box 230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70" name="Text Box 230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71" name="Text Box 230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72" name="Text Box 230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73" name="Text Box 230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74" name="Text Box 230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75" name="Text Box 230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76" name="Text Box 230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77" name="Text Box 230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78" name="Text Box 23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79" name="Text Box 231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80" name="Text Box 231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81" name="Text Box 231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82" name="Text Box 231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83" name="Text Box 231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84" name="Text Box 231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85" name="Text Box 231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86" name="Text Box 231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87" name="Text Box 231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88" name="Text Box 232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89" name="Text Box 232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90" name="Text Box 232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91" name="Text Box 232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92" name="Text Box 232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93" name="Text Box 232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94" name="Text Box 232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95" name="Text Box 232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96" name="Text Box 232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97" name="Text Box 232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98" name="Text Box 23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699" name="Text Box 233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00" name="Text Box 233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01" name="Text Box 233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02" name="Text Box 233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03" name="Text Box 233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04" name="Text Box 233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05" name="Text Box 233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06" name="Text Box 23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07" name="Text Box 23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08" name="Text Box 23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09" name="Text Box 23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10" name="Text Box 23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11" name="Text Box 23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12" name="Text Box 23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13" name="Text Box 23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14" name="Text Box 23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15" name="Text Box 23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16" name="Text Box 23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17" name="Text Box 23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18" name="Text Box 235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19" name="Text Box 235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20" name="Text Box 235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21" name="Text Box 235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22" name="Text Box 235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23" name="Text Box 235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24" name="Text Box 235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25" name="Text Box 235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26" name="Text Box 235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27" name="Text Box 23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28" name="Text Box 23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29" name="Text Box 23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30" name="Text Box 23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31" name="Text Box 23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32" name="Text Box 23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33" name="Text Box 23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34" name="Text Box 23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35" name="Text Box 23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36" name="Text Box 23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37" name="Text Box 23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38" name="Text Box 23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39" name="Text Box 23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40" name="Text Box 23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41" name="Text Box 23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42" name="Text Box 23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43" name="Text Box 23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44" name="Text Box 23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45" name="Text Box 23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46" name="Text Box 23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47" name="Text Box 23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48" name="Text Box 23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49" name="Text Box 23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50" name="Text Box 23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51" name="Text Box 23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52" name="Text Box 23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53" name="Text Box 23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54" name="Text Box 23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55" name="Text Box 23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56" name="Text Box 23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57" name="Text Box 23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58" name="Text Box 23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59" name="Text Box 239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60" name="Text Box 239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61" name="Text Box 239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62" name="Text Box 239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63" name="Text Box 239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64" name="Text Box 239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65" name="Text Box 239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66" name="Text Box 239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67" name="Text Box 239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68" name="Text Box 24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69" name="Text Box 240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70" name="Text Box 240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71" name="Text Box 240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72" name="Text Box 240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73" name="Text Box 240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74" name="Text Box 240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75" name="Text Box 240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76" name="Text Box 240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77" name="Text Box 240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78" name="Text Box 24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79" name="Text Box 241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80" name="Text Box 241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81" name="Text Box 241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82" name="Text Box 241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83" name="Text Box 241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84" name="Text Box 241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85" name="Text Box 241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86" name="Text Box 241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87" name="Text Box 241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88" name="Text Box 242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89" name="Text Box 242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90" name="Text Box 242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91" name="Text Box 242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92" name="Text Box 242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93" name="Text Box 242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94" name="Text Box 242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95" name="Text Box 242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96" name="Text Box 242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97" name="Text Box 242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98" name="Text Box 24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799" name="Text Box 243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00" name="Text Box 243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01" name="Text Box 243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02" name="Text Box 243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03" name="Text Box 243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04" name="Text Box 243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05" name="Text Box 243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06" name="Text Box 24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07" name="Text Box 24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08" name="Text Box 24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09" name="Text Box 24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10" name="Text Box 24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11" name="Text Box 24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12" name="Text Box 24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13" name="Text Box 24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14" name="Text Box 24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15" name="Text Box 24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16" name="Text Box 24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17" name="Text Box 24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18" name="Text Box 245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19" name="Text Box 245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20" name="Text Box 245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21" name="Text Box 245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22" name="Text Box 245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23" name="Text Box 245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24" name="Text Box 245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25" name="Text Box 245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26" name="Text Box 245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27" name="Text Box 24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28" name="Text Box 24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29" name="Text Box 24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30" name="Text Box 24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31" name="Text Box 24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32" name="Text Box 24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33" name="Text Box 24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34" name="Text Box 24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35" name="Text Box 24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36" name="Text Box 24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37" name="Text Box 24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38" name="Text Box 24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39" name="Text Box 24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40" name="Text Box 24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41" name="Text Box 24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42" name="Text Box 24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43" name="Text Box 24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44" name="Text Box 24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45" name="Text Box 24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46" name="Text Box 24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47" name="Text Box 24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48" name="Text Box 24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49" name="Text Box 24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50" name="Text Box 24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51" name="Text Box 24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52" name="Text Box 24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53" name="Text Box 24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54" name="Text Box 24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55" name="Text Box 24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56" name="Text Box 24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57" name="Text Box 24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58" name="Text Box 24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59" name="Text Box 249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60" name="Text Box 249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61" name="Text Box 249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62" name="Text Box 249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63" name="Text Box 249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64" name="Text Box 249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65" name="Text Box 249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66" name="Text Box 249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67" name="Text Box 249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68" name="Text Box 25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69" name="Text Box 250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70" name="Text Box 250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71" name="Text Box 250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72" name="Text Box 250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73" name="Text Box 250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74" name="Text Box 250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75" name="Text Box 250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76" name="Text Box 250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77" name="Text Box 250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78" name="Text Box 25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79" name="Text Box 251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80" name="Text Box 251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81" name="Text Box 251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82" name="Text Box 251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83" name="Text Box 251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84" name="Text Box 251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85" name="Text Box 251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86" name="Text Box 251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87" name="Text Box 251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88" name="Text Box 252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89" name="Text Box 252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90" name="Text Box 252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91" name="Text Box 252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92" name="Text Box 252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93" name="Text Box 252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94" name="Text Box 252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95" name="Text Box 252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96" name="Text Box 252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97" name="Text Box 252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98" name="Text Box 25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899" name="Text Box 253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00" name="Text Box 253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01" name="Text Box 253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02" name="Text Box 253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03" name="Text Box 253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04" name="Text Box 253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05" name="Text Box 253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06" name="Text Box 25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07" name="Text Box 25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08" name="Text Box 25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09" name="Text Box 25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10" name="Text Box 25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11" name="Text Box 25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12" name="Text Box 25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13" name="Text Box 25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14" name="Text Box 25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15" name="Text Box 25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16" name="Text Box 25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17" name="Text Box 25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18" name="Text Box 255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19" name="Text Box 255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20" name="Text Box 255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21" name="Text Box 255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22" name="Text Box 255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23" name="Text Box 255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24" name="Text Box 255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25" name="Text Box 255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26" name="Text Box 255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27" name="Text Box 25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28" name="Text Box 25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29" name="Text Box 25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30" name="Text Box 25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31" name="Text Box 25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32" name="Text Box 25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33" name="Text Box 25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34" name="Text Box 25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35" name="Text Box 25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36" name="Text Box 25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37" name="Text Box 25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38" name="Text Box 25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39" name="Text Box 25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40" name="Text Box 25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41" name="Text Box 25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42" name="Text Box 25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43" name="Text Box 25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44" name="Text Box 25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45" name="Text Box 25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46" name="Text Box 25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47" name="Text Box 25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48" name="Text Box 25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49" name="Text Box 25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50" name="Text Box 25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51" name="Text Box 25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52" name="Text Box 25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53" name="Text Box 25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54" name="Text Box 25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55" name="Text Box 25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56" name="Text Box 25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57" name="Text Box 25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58" name="Text Box 25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59" name="Text Box 259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60" name="Text Box 259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61" name="Text Box 259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62" name="Text Box 259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63" name="Text Box 259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64" name="Text Box 259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65" name="Text Box 259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66" name="Text Box 259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67" name="Text Box 259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68" name="Text Box 26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69" name="Text Box 260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70" name="Text Box 260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71" name="Text Box 260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72" name="Text Box 260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73" name="Text Box 260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74" name="Text Box 260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75" name="Text Box 260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76" name="Text Box 260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77" name="Text Box 260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78" name="Text Box 26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79" name="Text Box 261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80" name="Text Box 261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81" name="Text Box 261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82" name="Text Box 261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83" name="Text Box 261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84" name="Text Box 261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85" name="Text Box 261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86" name="Text Box 261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87" name="Text Box 261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88" name="Text Box 262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89" name="Text Box 262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90" name="Text Box 262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91" name="Text Box 262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92" name="Text Box 262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93" name="Text Box 262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94" name="Text Box 262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95" name="Text Box 262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96" name="Text Box 262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97" name="Text Box 262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98" name="Text Box 26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0999" name="Text Box 263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00" name="Text Box 263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01" name="Text Box 263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02" name="Text Box 263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03" name="Text Box 263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04" name="Text Box 263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05" name="Text Box 263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06" name="Text Box 26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07" name="Text Box 26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08" name="Text Box 26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09" name="Text Box 26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10" name="Text Box 26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11" name="Text Box 26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12" name="Text Box 26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13" name="Text Box 26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14" name="Text Box 26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15" name="Text Box 26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16" name="Text Box 26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17" name="Text Box 26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18" name="Text Box 265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19" name="Text Box 265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20" name="Text Box 265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21" name="Text Box 265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22" name="Text Box 265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23" name="Text Box 265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24" name="Text Box 265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25" name="Text Box 265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26" name="Text Box 265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27" name="Text Box 26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28" name="Text Box 26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29" name="Text Box 26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30" name="Text Box 26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31" name="Text Box 26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32" name="Text Box 26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33" name="Text Box 26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34" name="Text Box 26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35" name="Text Box 26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36" name="Text Box 26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37" name="Text Box 26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38" name="Text Box 26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39" name="Text Box 26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40" name="Text Box 26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41" name="Text Box 26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42" name="Text Box 26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43" name="Text Box 26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44" name="Text Box 26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45" name="Text Box 26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46" name="Text Box 26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47" name="Text Box 26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48" name="Text Box 26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49" name="Text Box 26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50" name="Text Box 26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51" name="Text Box 26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52" name="Text Box 26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53" name="Text Box 26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54" name="Text Box 26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55" name="Text Box 26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56" name="Text Box 26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57" name="Text Box 26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58" name="Text Box 26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59" name="Text Box 269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60" name="Text Box 269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61" name="Text Box 269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62" name="Text Box 269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63" name="Text Box 269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64" name="Text Box 269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65" name="Text Box 269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66" name="Text Box 269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67" name="Text Box 269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68" name="Text Box 27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69" name="Text Box 270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70" name="Text Box 270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71" name="Text Box 270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72" name="Text Box 270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73" name="Text Box 270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74" name="Text Box 270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75" name="Text Box 270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76" name="Text Box 270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77" name="Text Box 270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78" name="Text Box 27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79" name="Text Box 271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80" name="Text Box 271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81" name="Text Box 271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82" name="Text Box 271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83" name="Text Box 271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84" name="Text Box 271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85" name="Text Box 271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86" name="Text Box 271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87" name="Text Box 271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88" name="Text Box 272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89" name="Text Box 272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90" name="Text Box 272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91" name="Text Box 272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92" name="Text Box 272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93" name="Text Box 272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94" name="Text Box 272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95" name="Text Box 272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96" name="Text Box 272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97" name="Text Box 272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98" name="Text Box 27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099" name="Text Box 273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00" name="Text Box 273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01" name="Text Box 273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02" name="Text Box 273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03" name="Text Box 273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04" name="Text Box 273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05" name="Text Box 273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06" name="Text Box 27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07" name="Text Box 27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08" name="Text Box 27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09" name="Text Box 27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10" name="Text Box 27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11" name="Text Box 27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12" name="Text Box 27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13" name="Text Box 27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14" name="Text Box 27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15" name="Text Box 27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16" name="Text Box 27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17" name="Text Box 27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18" name="Text Box 275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19" name="Text Box 275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20" name="Text Box 275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21" name="Text Box 275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22" name="Text Box 275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23" name="Text Box 275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24" name="Text Box 275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25" name="Text Box 275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26" name="Text Box 275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27" name="Text Box 27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28" name="Text Box 27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29" name="Text Box 27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30" name="Text Box 27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31" name="Text Box 27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32" name="Text Box 27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33" name="Text Box 27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34" name="Text Box 27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35" name="Text Box 27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36" name="Text Box 27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37" name="Text Box 27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38" name="Text Box 27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39" name="Text Box 27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40" name="Text Box 27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41" name="Text Box 27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42" name="Text Box 27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43" name="Text Box 27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44" name="Text Box 27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45" name="Text Box 27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46" name="Text Box 27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47" name="Text Box 27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48" name="Text Box 27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49" name="Text Box 27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50" name="Text Box 27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51" name="Text Box 27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52" name="Text Box 27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53" name="Text Box 27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54" name="Text Box 27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55" name="Text Box 27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56" name="Text Box 27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57" name="Text Box 27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58" name="Text Box 27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59" name="Text Box 279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60" name="Text Box 279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61" name="Text Box 279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62" name="Text Box 279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63" name="Text Box 279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64" name="Text Box 279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65" name="Text Box 279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66" name="Text Box 279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67" name="Text Box 279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68" name="Text Box 28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69" name="Text Box 280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70" name="Text Box 280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71" name="Text Box 280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72" name="Text Box 280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73" name="Text Box 280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74" name="Text Box 280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75" name="Text Box 280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76" name="Text Box 280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77" name="Text Box 280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78" name="Text Box 28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79" name="Text Box 281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80" name="Text Box 281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81" name="Text Box 281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82" name="Text Box 281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83" name="Text Box 281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84" name="Text Box 281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85" name="Text Box 281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86" name="Text Box 281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87" name="Text Box 281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88" name="Text Box 282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89" name="Text Box 282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90" name="Text Box 282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91" name="Text Box 282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92" name="Text Box 282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93" name="Text Box 282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94" name="Text Box 282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95" name="Text Box 282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96" name="Text Box 282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97" name="Text Box 282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98" name="Text Box 28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199" name="Text Box 283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00" name="Text Box 283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01" name="Text Box 283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02" name="Text Box 283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03" name="Text Box 283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04" name="Text Box 283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05" name="Text Box 283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06" name="Text Box 28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07" name="Text Box 28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08" name="Text Box 28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09" name="Text Box 28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10" name="Text Box 28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11" name="Text Box 28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12" name="Text Box 28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13" name="Text Box 28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14" name="Text Box 28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15" name="Text Box 28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16" name="Text Box 28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17" name="Text Box 28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18" name="Text Box 285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19" name="Text Box 285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20" name="Text Box 285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21" name="Text Box 285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22" name="Text Box 285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23" name="Text Box 285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24" name="Text Box 285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25" name="Text Box 285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26" name="Text Box 285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27" name="Text Box 28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28" name="Text Box 28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29" name="Text Box 28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30" name="Text Box 28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31" name="Text Box 28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32" name="Text Box 28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33" name="Text Box 28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34" name="Text Box 28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35" name="Text Box 28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36" name="Text Box 28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37" name="Text Box 28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38" name="Text Box 28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39" name="Text Box 28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40" name="Text Box 28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41" name="Text Box 28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42" name="Text Box 28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43" name="Text Box 28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44" name="Text Box 28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45" name="Text Box 28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46" name="Text Box 28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47" name="Text Box 28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48" name="Text Box 28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49" name="Text Box 28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50" name="Text Box 28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51" name="Text Box 28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52" name="Text Box 28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53" name="Text Box 28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54" name="Text Box 28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55" name="Text Box 28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56" name="Text Box 28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57" name="Text Box 28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58" name="Text Box 28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59" name="Text Box 289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60" name="Text Box 289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61" name="Text Box 289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62" name="Text Box 289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63" name="Text Box 289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64" name="Text Box 289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65" name="Text Box 289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66" name="Text Box 289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67" name="Text Box 289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68" name="Text Box 29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69" name="Text Box 290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70" name="Text Box 290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71" name="Text Box 290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72" name="Text Box 290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73" name="Text Box 290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74" name="Text Box 290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75" name="Text Box 290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76" name="Text Box 290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77" name="Text Box 290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78" name="Text Box 29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79" name="Text Box 291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80" name="Text Box 291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81" name="Text Box 291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82" name="Text Box 291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83" name="Text Box 291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84" name="Text Box 291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85" name="Text Box 291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86" name="Text Box 291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87" name="Text Box 291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88" name="Text Box 292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89" name="Text Box 292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90" name="Text Box 292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91" name="Text Box 292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92" name="Text Box 292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93" name="Text Box 292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94" name="Text Box 292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95" name="Text Box 292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96" name="Text Box 292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97" name="Text Box 292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98" name="Text Box 29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299" name="Text Box 293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00" name="Text Box 293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01" name="Text Box 293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02" name="Text Box 293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03" name="Text Box 293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04" name="Text Box 293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05" name="Text Box 293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06" name="Text Box 29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07" name="Text Box 29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08" name="Text Box 29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09" name="Text Box 29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10" name="Text Box 29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11" name="Text Box 29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12" name="Text Box 29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13" name="Text Box 29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14" name="Text Box 29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15" name="Text Box 29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16" name="Text Box 29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17" name="Text Box 29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18" name="Text Box 295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19" name="Text Box 295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20" name="Text Box 295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21" name="Text Box 295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22" name="Text Box 295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23" name="Text Box 295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24" name="Text Box 295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25" name="Text Box 295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26" name="Text Box 295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27" name="Text Box 29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28" name="Text Box 29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29" name="Text Box 29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30" name="Text Box 29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31" name="Text Box 29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32" name="Text Box 29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33" name="Text Box 29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34" name="Text Box 29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35" name="Text Box 29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36" name="Text Box 29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37" name="Text Box 29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38" name="Text Box 29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39" name="Text Box 29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40" name="Text Box 29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41" name="Text Box 29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42" name="Text Box 29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43" name="Text Box 29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44" name="Text Box 29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45" name="Text Box 29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46" name="Text Box 29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47" name="Text Box 29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48" name="Text Box 29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49" name="Text Box 29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50" name="Text Box 29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51" name="Text Box 29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52" name="Text Box 29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53" name="Text Box 29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54" name="Text Box 29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55" name="Text Box 29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56" name="Text Box 29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57" name="Text Box 29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58" name="Text Box 29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59" name="Text Box 299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60" name="Text Box 299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61" name="Text Box 299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62" name="Text Box 299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63" name="Text Box 299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64" name="Text Box 299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65" name="Text Box 299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66" name="Text Box 299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67" name="Text Box 299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68" name="Text Box 30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69" name="Text Box 300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70" name="Text Box 300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71" name="Text Box 300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72" name="Text Box 300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73" name="Text Box 300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74" name="Text Box 300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75" name="Text Box 300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76" name="Text Box 300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77" name="Text Box 300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78" name="Text Box 30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79" name="Text Box 301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80" name="Text Box 301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81" name="Text Box 301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82" name="Text Box 301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83" name="Text Box 301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84" name="Text Box 301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85" name="Text Box 301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86" name="Text Box 301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87" name="Text Box 301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88" name="Text Box 302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89" name="Text Box 302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90" name="Text Box 302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91" name="Text Box 302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92" name="Text Box 302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93" name="Text Box 302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94" name="Text Box 302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95" name="Text Box 302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96" name="Text Box 302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97" name="Text Box 302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98" name="Text Box 30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399" name="Text Box 303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00" name="Text Box 303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01" name="Text Box 303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02" name="Text Box 303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03" name="Text Box 303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04" name="Text Box 303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05" name="Text Box 303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06" name="Text Box 30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07" name="Text Box 30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08" name="Text Box 30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09" name="Text Box 30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10" name="Text Box 30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11" name="Text Box 30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12" name="Text Box 30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13" name="Text Box 30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14" name="Text Box 30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15" name="Text Box 30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16" name="Text Box 30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17" name="Text Box 30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18" name="Text Box 305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19" name="Text Box 305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20" name="Text Box 305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21" name="Text Box 305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22" name="Text Box 305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23" name="Text Box 305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24" name="Text Box 305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25" name="Text Box 305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26" name="Text Box 305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27" name="Text Box 30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28" name="Text Box 30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29" name="Text Box 30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30" name="Text Box 30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31" name="Text Box 30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32" name="Text Box 30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33" name="Text Box 30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34" name="Text Box 30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35" name="Text Box 30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36" name="Text Box 30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37" name="Text Box 30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38" name="Text Box 30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39" name="Text Box 30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40" name="Text Box 30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41" name="Text Box 30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42" name="Text Box 30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43" name="Text Box 30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44" name="Text Box 30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45" name="Text Box 30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46" name="Text Box 30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47" name="Text Box 30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48" name="Text Box 30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49" name="Text Box 30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50" name="Text Box 30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51" name="Text Box 30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52" name="Text Box 30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53" name="Text Box 30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54" name="Text Box 30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55" name="Text Box 30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56" name="Text Box 30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57" name="Text Box 30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58" name="Text Box 30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59" name="Text Box 309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60" name="Text Box 309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61" name="Text Box 309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62" name="Text Box 309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63" name="Text Box 309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64" name="Text Box 309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65" name="Text Box 309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66" name="Text Box 309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67" name="Text Box 309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68" name="Text Box 31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69" name="Text Box 310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70" name="Text Box 310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71" name="Text Box 310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72" name="Text Box 310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73" name="Text Box 310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74" name="Text Box 310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75" name="Text Box 310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76" name="Text Box 310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77" name="Text Box 310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78" name="Text Box 31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79" name="Text Box 311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80" name="Text Box 311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81" name="Text Box 311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82" name="Text Box 311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83" name="Text Box 311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84" name="Text Box 311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85" name="Text Box 311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86" name="Text Box 311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87" name="Text Box 311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88" name="Text Box 312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89" name="Text Box 312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90" name="Text Box 312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91" name="Text Box 312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92" name="Text Box 312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93" name="Text Box 312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94" name="Text Box 312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95" name="Text Box 312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96" name="Text Box 312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97" name="Text Box 312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98" name="Text Box 31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499" name="Text Box 313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00" name="Text Box 313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01" name="Text Box 313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02" name="Text Box 313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03" name="Text Box 313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04" name="Text Box 313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05" name="Text Box 313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06" name="Text Box 31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07" name="Text Box 31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08" name="Text Box 31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09" name="Text Box 31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10" name="Text Box 31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11" name="Text Box 31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12" name="Text Box 31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13" name="Text Box 31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14" name="Text Box 31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15" name="Text Box 31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16" name="Text Box 31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17" name="Text Box 31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18" name="Text Box 315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19" name="Text Box 315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20" name="Text Box 315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21" name="Text Box 315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22" name="Text Box 315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23" name="Text Box 315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24" name="Text Box 315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25" name="Text Box 315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26" name="Text Box 315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27" name="Text Box 31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28" name="Text Box 31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29" name="Text Box 31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30" name="Text Box 31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31" name="Text Box 31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32" name="Text Box 31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33" name="Text Box 31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34" name="Text Box 31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35" name="Text Box 31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36" name="Text Box 31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37" name="Text Box 31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38" name="Text Box 31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39" name="Text Box 31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40" name="Text Box 31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41" name="Text Box 31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42" name="Text Box 31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43" name="Text Box 31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44" name="Text Box 31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45" name="Text Box 31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46" name="Text Box 31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47" name="Text Box 31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48" name="Text Box 31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49" name="Text Box 31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50" name="Text Box 31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51" name="Text Box 31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52" name="Text Box 31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53" name="Text Box 31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54" name="Text Box 31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55" name="Text Box 31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56" name="Text Box 31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57" name="Text Box 31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58" name="Text Box 31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59" name="Text Box 319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60" name="Text Box 319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61" name="Text Box 319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62" name="Text Box 319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63" name="Text Box 319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64" name="Text Box 319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65" name="Text Box 319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66" name="Text Box 319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67" name="Text Box 319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68" name="Text Box 32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69" name="Text Box 320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70" name="Text Box 320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71" name="Text Box 320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72" name="Text Box 320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73" name="Text Box 320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74" name="Text Box 320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75" name="Text Box 320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76" name="Text Box 320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77" name="Text Box 320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78" name="Text Box 32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79" name="Text Box 321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80" name="Text Box 321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81" name="Text Box 321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82" name="Text Box 321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83" name="Text Box 321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84" name="Text Box 321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85" name="Text Box 321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86" name="Text Box 321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87" name="Text Box 321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88" name="Text Box 322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89" name="Text Box 322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90" name="Text Box 322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91" name="Text Box 322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92" name="Text Box 322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93" name="Text Box 322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94" name="Text Box 322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95" name="Text Box 322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96" name="Text Box 322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97" name="Text Box 322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98" name="Text Box 32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599" name="Text Box 323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00" name="Text Box 323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01" name="Text Box 323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02" name="Text Box 323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03" name="Text Box 323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04" name="Text Box 323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05" name="Text Box 323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06" name="Text Box 32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07" name="Text Box 32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08" name="Text Box 32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09" name="Text Box 32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10" name="Text Box 32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11" name="Text Box 32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12" name="Text Box 32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13" name="Text Box 32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14" name="Text Box 32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15" name="Text Box 32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16" name="Text Box 32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17" name="Text Box 32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18" name="Text Box 325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19" name="Text Box 325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20" name="Text Box 325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21" name="Text Box 325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22" name="Text Box 325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23" name="Text Box 325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24" name="Text Box 325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25" name="Text Box 325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26" name="Text Box 325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27" name="Text Box 32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28" name="Text Box 32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29" name="Text Box 32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30" name="Text Box 32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31" name="Text Box 32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32" name="Text Box 32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33" name="Text Box 32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34" name="Text Box 32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35" name="Text Box 32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36" name="Text Box 32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37" name="Text Box 32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38" name="Text Box 32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39" name="Text Box 32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40" name="Text Box 32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41" name="Text Box 32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42" name="Text Box 32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43" name="Text Box 32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44" name="Text Box 32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45" name="Text Box 32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46" name="Text Box 32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47" name="Text Box 32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48" name="Text Box 32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49" name="Text Box 32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50" name="Text Box 32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51" name="Text Box 32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52" name="Text Box 32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53" name="Text Box 32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54" name="Text Box 32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55" name="Text Box 32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56" name="Text Box 32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57" name="Text Box 32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58" name="Text Box 32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59" name="Text Box 329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60" name="Text Box 329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61" name="Text Box 329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62" name="Text Box 329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63" name="Text Box 329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64" name="Text Box 329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65" name="Text Box 329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66" name="Text Box 329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67" name="Text Box 329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68" name="Text Box 33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69" name="Text Box 330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70" name="Text Box 330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71" name="Text Box 330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72" name="Text Box 330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73" name="Text Box 330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74" name="Text Box 330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75" name="Text Box 330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76" name="Text Box 330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77" name="Text Box 330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78" name="Text Box 33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79" name="Text Box 331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80" name="Text Box 331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81" name="Text Box 331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82" name="Text Box 331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83" name="Text Box 331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84" name="Text Box 331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85" name="Text Box 331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86" name="Text Box 331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87" name="Text Box 331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88" name="Text Box 332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89" name="Text Box 332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90" name="Text Box 332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91" name="Text Box 332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92" name="Text Box 332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93" name="Text Box 332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94" name="Text Box 332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95" name="Text Box 332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96" name="Text Box 332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97" name="Text Box 332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98" name="Text Box 33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699" name="Text Box 333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00" name="Text Box 333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01" name="Text Box 333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02" name="Text Box 333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03" name="Text Box 333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04" name="Text Box 333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05" name="Text Box 333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06" name="Text Box 33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07" name="Text Box 33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08" name="Text Box 33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09" name="Text Box 33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10" name="Text Box 33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11" name="Text Box 33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12" name="Text Box 33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13" name="Text Box 33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14" name="Text Box 33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15" name="Text Box 33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16" name="Text Box 33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17" name="Text Box 33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18" name="Text Box 335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19" name="Text Box 335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20" name="Text Box 335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21" name="Text Box 335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22" name="Text Box 335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23" name="Text Box 335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24" name="Text Box 335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25" name="Text Box 335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26" name="Text Box 335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27" name="Text Box 33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28" name="Text Box 33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29" name="Text Box 33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30" name="Text Box 33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31" name="Text Box 33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32" name="Text Box 33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33" name="Text Box 33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34" name="Text Box 33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35" name="Text Box 33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36" name="Text Box 33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37" name="Text Box 33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38" name="Text Box 33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39" name="Text Box 33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40" name="Text Box 33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41" name="Text Box 33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42" name="Text Box 33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43" name="Text Box 33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44" name="Text Box 33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45" name="Text Box 33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46" name="Text Box 33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47" name="Text Box 33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48" name="Text Box 33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49" name="Text Box 33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50" name="Text Box 33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51" name="Text Box 33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52" name="Text Box 33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53" name="Text Box 33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54" name="Text Box 33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55" name="Text Box 33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56" name="Text Box 33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57" name="Text Box 33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58" name="Text Box 33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59" name="Text Box 339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60" name="Text Box 339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61" name="Text Box 339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62" name="Text Box 339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63" name="Text Box 339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64" name="Text Box 339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65" name="Text Box 339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66" name="Text Box 339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67" name="Text Box 339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68" name="Text Box 34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69" name="Text Box 340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70" name="Text Box 340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71" name="Text Box 340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72" name="Text Box 340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73" name="Text Box 340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74" name="Text Box 340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75" name="Text Box 340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76" name="Text Box 340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77" name="Text Box 340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78" name="Text Box 34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79" name="Text Box 341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80" name="Text Box 341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81" name="Text Box 341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82" name="Text Box 341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83" name="Text Box 341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84" name="Text Box 341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85" name="Text Box 341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86" name="Text Box 341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87" name="Text Box 341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88" name="Text Box 342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89" name="Text Box 342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90" name="Text Box 342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91" name="Text Box 342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92" name="Text Box 342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93" name="Text Box 342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94" name="Text Box 342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95" name="Text Box 342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96" name="Text Box 342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97" name="Text Box 342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98" name="Text Box 34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799" name="Text Box 343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00" name="Text Box 343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01" name="Text Box 343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02" name="Text Box 343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03" name="Text Box 343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04" name="Text Box 343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05" name="Text Box 343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06" name="Text Box 34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07" name="Text Box 34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08" name="Text Box 34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09" name="Text Box 34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10" name="Text Box 34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11" name="Text Box 34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12" name="Text Box 34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13" name="Text Box 34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14" name="Text Box 34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15" name="Text Box 34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16" name="Text Box 34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17" name="Text Box 34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18" name="Text Box 345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19" name="Text Box 345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20" name="Text Box 345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21" name="Text Box 345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22" name="Text Box 345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23" name="Text Box 345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24" name="Text Box 345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25" name="Text Box 345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26" name="Text Box 345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27" name="Text Box 34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28" name="Text Box 34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29" name="Text Box 34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30" name="Text Box 34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31" name="Text Box 34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32" name="Text Box 34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33" name="Text Box 34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34" name="Text Box 34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35" name="Text Box 34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36" name="Text Box 34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37" name="Text Box 34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38" name="Text Box 34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39" name="Text Box 34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40" name="Text Box 34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41" name="Text Box 34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42" name="Text Box 34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43" name="Text Box 34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44" name="Text Box 34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45" name="Text Box 34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46" name="Text Box 34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47" name="Text Box 34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48" name="Text Box 34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49" name="Text Box 34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50" name="Text Box 34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51" name="Text Box 34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52" name="Text Box 34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53" name="Text Box 34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54" name="Text Box 34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55" name="Text Box 34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56" name="Text Box 34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57" name="Text Box 34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58" name="Text Box 34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59" name="Text Box 349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60" name="Text Box 349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61" name="Text Box 349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62" name="Text Box 349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63" name="Text Box 349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64" name="Text Box 349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65" name="Text Box 349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66" name="Text Box 349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67" name="Text Box 349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68" name="Text Box 35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69" name="Text Box 350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70" name="Text Box 350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71" name="Text Box 350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72" name="Text Box 350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73" name="Text Box 350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74" name="Text Box 350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75" name="Text Box 350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76" name="Text Box 350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77" name="Text Box 350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78" name="Text Box 35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79" name="Text Box 351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80" name="Text Box 351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81" name="Text Box 351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82" name="Text Box 351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83" name="Text Box 351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84" name="Text Box 351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85" name="Text Box 351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86" name="Text Box 351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87" name="Text Box 351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88" name="Text Box 352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89" name="Text Box 352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90" name="Text Box 352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91" name="Text Box 352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92" name="Text Box 352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93" name="Text Box 352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94" name="Text Box 352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95" name="Text Box 352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96" name="Text Box 352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97" name="Text Box 352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98" name="Text Box 35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899" name="Text Box 353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00" name="Text Box 353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01" name="Text Box 353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02" name="Text Box 353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03" name="Text Box 353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04" name="Text Box 353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05" name="Text Box 353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06" name="Text Box 35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07" name="Text Box 35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08" name="Text Box 35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09" name="Text Box 35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10" name="Text Box 35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11" name="Text Box 35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12" name="Text Box 35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13" name="Text Box 35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14" name="Text Box 35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15" name="Text Box 35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16" name="Text Box 35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17" name="Text Box 35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18" name="Text Box 355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19" name="Text Box 355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20" name="Text Box 355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21" name="Text Box 355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22" name="Text Box 355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23" name="Text Box 355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24" name="Text Box 355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25" name="Text Box 355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26" name="Text Box 355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27" name="Text Box 35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28" name="Text Box 35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29" name="Text Box 35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30" name="Text Box 35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31" name="Text Box 35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32" name="Text Box 35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33" name="Text Box 35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34" name="Text Box 35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35" name="Text Box 35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36" name="Text Box 35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37" name="Text Box 35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38" name="Text Box 35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39" name="Text Box 35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40" name="Text Box 35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41" name="Text Box 35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42" name="Text Box 35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43" name="Text Box 35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44" name="Text Box 35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45" name="Text Box 35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46" name="Text Box 35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47" name="Text Box 35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48" name="Text Box 35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49" name="Text Box 35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50" name="Text Box 35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51" name="Text Box 35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52" name="Text Box 35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53" name="Text Box 35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54" name="Text Box 35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55" name="Text Box 35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56" name="Text Box 35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57" name="Text Box 35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58" name="Text Box 35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59" name="Text Box 359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60" name="Text Box 359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61" name="Text Box 359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62" name="Text Box 359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63" name="Text Box 359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64" name="Text Box 359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65" name="Text Box 359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66" name="Text Box 359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67" name="Text Box 359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68" name="Text Box 36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69" name="Text Box 360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70" name="Text Box 360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71" name="Text Box 360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72" name="Text Box 360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73" name="Text Box 360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74" name="Text Box 360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75" name="Text Box 360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76" name="Text Box 360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77" name="Text Box 360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78" name="Text Box 36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79" name="Text Box 361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80" name="Text Box 361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81" name="Text Box 361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82" name="Text Box 361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83" name="Text Box 361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84" name="Text Box 361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85" name="Text Box 361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86" name="Text Box 361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87" name="Text Box 361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88" name="Text Box 362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89" name="Text Box 362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90" name="Text Box 362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91" name="Text Box 362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92" name="Text Box 362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93" name="Text Box 362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94" name="Text Box 362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95" name="Text Box 362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96" name="Text Box 362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97" name="Text Box 362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98" name="Text Box 36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1999" name="Text Box 363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00" name="Text Box 363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01" name="Text Box 363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02" name="Text Box 363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03" name="Text Box 363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04" name="Text Box 363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05" name="Text Box 363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06" name="Text Box 36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07" name="Text Box 36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08" name="Text Box 36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09" name="Text Box 36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10" name="Text Box 36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11" name="Text Box 36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12" name="Text Box 36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13" name="Text Box 36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14" name="Text Box 36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15" name="Text Box 36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16" name="Text Box 36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17" name="Text Box 36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18" name="Text Box 365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19" name="Text Box 365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20" name="Text Box 365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21" name="Text Box 365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22" name="Text Box 365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23" name="Text Box 365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24" name="Text Box 365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25" name="Text Box 365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26" name="Text Box 365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27" name="Text Box 36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28" name="Text Box 36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29" name="Text Box 36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30" name="Text Box 36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31" name="Text Box 36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32" name="Text Box 36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33" name="Text Box 36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34" name="Text Box 36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35" name="Text Box 36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36" name="Text Box 36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37" name="Text Box 36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38" name="Text Box 36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39" name="Text Box 36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40" name="Text Box 36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41" name="Text Box 36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42" name="Text Box 36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43" name="Text Box 36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44" name="Text Box 36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45" name="Text Box 36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46" name="Text Box 36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47" name="Text Box 36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48" name="Text Box 36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49" name="Text Box 36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50" name="Text Box 36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51" name="Text Box 36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52" name="Text Box 36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53" name="Text Box 36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54" name="Text Box 36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55" name="Text Box 36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56" name="Text Box 36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57" name="Text Box 36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58" name="Text Box 36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59" name="Text Box 369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60" name="Text Box 369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61" name="Text Box 369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62" name="Text Box 369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63" name="Text Box 369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64" name="Text Box 369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65" name="Text Box 369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66" name="Text Box 369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67" name="Text Box 369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68" name="Text Box 37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69" name="Text Box 370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70" name="Text Box 370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71" name="Text Box 370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72" name="Text Box 370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73" name="Text Box 370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74" name="Text Box 370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75" name="Text Box 370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76" name="Text Box 370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77" name="Text Box 370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78" name="Text Box 37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79" name="Text Box 371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80" name="Text Box 371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81" name="Text Box 371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82" name="Text Box 371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83" name="Text Box 371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84" name="Text Box 371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85" name="Text Box 371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86" name="Text Box 371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87" name="Text Box 371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88" name="Text Box 372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89" name="Text Box 372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90" name="Text Box 372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91" name="Text Box 372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92" name="Text Box 372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93" name="Text Box 372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94" name="Text Box 372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95" name="Text Box 372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96" name="Text Box 372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97" name="Text Box 372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98" name="Text Box 37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099" name="Text Box 373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00" name="Text Box 373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01" name="Text Box 373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02" name="Text Box 373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03" name="Text Box 373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04" name="Text Box 373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05" name="Text Box 373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06" name="Text Box 37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07" name="Text Box 37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08" name="Text Box 37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09" name="Text Box 37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10" name="Text Box 37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11" name="Text Box 37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12" name="Text Box 37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13" name="Text Box 37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14" name="Text Box 37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15" name="Text Box 37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16" name="Text Box 37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17" name="Text Box 37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18" name="Text Box 375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19" name="Text Box 375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20" name="Text Box 375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21" name="Text Box 375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22" name="Text Box 375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23" name="Text Box 375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24" name="Text Box 375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25" name="Text Box 375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26" name="Text Box 375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27" name="Text Box 37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28" name="Text Box 37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29" name="Text Box 37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30" name="Text Box 37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31" name="Text Box 37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32" name="Text Box 37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33" name="Text Box 37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34" name="Text Box 37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35" name="Text Box 37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36" name="Text Box 37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37" name="Text Box 37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38" name="Text Box 37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39" name="Text Box 37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40" name="Text Box 37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41" name="Text Box 37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42" name="Text Box 37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43" name="Text Box 37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44" name="Text Box 37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45" name="Text Box 37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46" name="Text Box 37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47" name="Text Box 37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48" name="Text Box 37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49" name="Text Box 37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50" name="Text Box 37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51" name="Text Box 37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52" name="Text Box 37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53" name="Text Box 37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54" name="Text Box 37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55" name="Text Box 37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56" name="Text Box 37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57" name="Text Box 37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58" name="Text Box 37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59" name="Text Box 379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60" name="Text Box 379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61" name="Text Box 379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62" name="Text Box 379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63" name="Text Box 379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64" name="Text Box 379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65" name="Text Box 379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66" name="Text Box 379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67" name="Text Box 379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68" name="Text Box 38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69" name="Text Box 380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70" name="Text Box 380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71" name="Text Box 380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72" name="Text Box 380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73" name="Text Box 380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74" name="Text Box 380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75" name="Text Box 380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76" name="Text Box 380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77" name="Text Box 380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78" name="Text Box 38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79" name="Text Box 381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80" name="Text Box 381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81" name="Text Box 381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82" name="Text Box 381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83" name="Text Box 381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84" name="Text Box 381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85" name="Text Box 381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86" name="Text Box 381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87" name="Text Box 381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88" name="Text Box 382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89" name="Text Box 382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90" name="Text Box 382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91" name="Text Box 382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92" name="Text Box 382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93" name="Text Box 382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94" name="Text Box 382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95" name="Text Box 382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96" name="Text Box 382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97" name="Text Box 382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98" name="Text Box 38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199" name="Text Box 383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00" name="Text Box 383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01" name="Text Box 383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02" name="Text Box 383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03" name="Text Box 383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04" name="Text Box 383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05" name="Text Box 383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06" name="Text Box 38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07" name="Text Box 38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08" name="Text Box 38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09" name="Text Box 38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10" name="Text Box 38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11" name="Text Box 38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12" name="Text Box 38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13" name="Text Box 38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14" name="Text Box 38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15" name="Text Box 38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16" name="Text Box 38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17" name="Text Box 38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18" name="Text Box 385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19" name="Text Box 385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20" name="Text Box 385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21" name="Text Box 385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22" name="Text Box 385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23" name="Text Box 385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24" name="Text Box 385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25" name="Text Box 385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26" name="Text Box 385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27" name="Text Box 38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28" name="Text Box 38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29" name="Text Box 38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30" name="Text Box 38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31" name="Text Box 38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32" name="Text Box 38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33" name="Text Box 38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34" name="Text Box 38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35" name="Text Box 38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36" name="Text Box 38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37" name="Text Box 38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38" name="Text Box 38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39" name="Text Box 38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40" name="Text Box 38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41" name="Text Box 38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42" name="Text Box 38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43" name="Text Box 38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44" name="Text Box 38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45" name="Text Box 38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46" name="Text Box 38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47" name="Text Box 38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48" name="Text Box 38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49" name="Text Box 38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50" name="Text Box 38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51" name="Text Box 38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52" name="Text Box 38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53" name="Text Box 38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54" name="Text Box 38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55" name="Text Box 38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56" name="Text Box 38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57" name="Text Box 38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58" name="Text Box 38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59" name="Text Box 389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60" name="Text Box 389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61" name="Text Box 389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62" name="Text Box 389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63" name="Text Box 389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64" name="Text Box 389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65" name="Text Box 389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66" name="Text Box 389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67" name="Text Box 389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68" name="Text Box 39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69" name="Text Box 390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70" name="Text Box 390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71" name="Text Box 390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72" name="Text Box 390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73" name="Text Box 390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74" name="Text Box 390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75" name="Text Box 390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76" name="Text Box 390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77" name="Text Box 390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78" name="Text Box 39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79" name="Text Box 391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80" name="Text Box 391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81" name="Text Box 391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82" name="Text Box 391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83" name="Text Box 391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84" name="Text Box 391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85" name="Text Box 391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86" name="Text Box 391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87" name="Text Box 391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88" name="Text Box 392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89" name="Text Box 392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90" name="Text Box 392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91" name="Text Box 392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92" name="Text Box 392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93" name="Text Box 392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94" name="Text Box 392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95" name="Text Box 392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96" name="Text Box 392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97" name="Text Box 392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98" name="Text Box 39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299" name="Text Box 393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00" name="Text Box 393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01" name="Text Box 393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02" name="Text Box 393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03" name="Text Box 393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04" name="Text Box 393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05" name="Text Box 393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06" name="Text Box 39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07" name="Text Box 39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08" name="Text Box 39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09" name="Text Box 39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10" name="Text Box 39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11" name="Text Box 39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12" name="Text Box 39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13" name="Text Box 39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14" name="Text Box 39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15" name="Text Box 39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16" name="Text Box 39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17" name="Text Box 39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18" name="Text Box 395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19" name="Text Box 395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20" name="Text Box 395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21" name="Text Box 395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22" name="Text Box 395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23" name="Text Box 395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24" name="Text Box 395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25" name="Text Box 395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26" name="Text Box 395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27" name="Text Box 39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28" name="Text Box 39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29" name="Text Box 39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30" name="Text Box 39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31" name="Text Box 39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32" name="Text Box 39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33" name="Text Box 39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34" name="Text Box 39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35" name="Text Box 39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36" name="Text Box 39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37" name="Text Box 39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38" name="Text Box 39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39" name="Text Box 39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40" name="Text Box 39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41" name="Text Box 39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42" name="Text Box 39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43" name="Text Box 39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44" name="Text Box 39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45" name="Text Box 39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46" name="Text Box 39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47" name="Text Box 39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48" name="Text Box 39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49" name="Text Box 39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50" name="Text Box 39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51" name="Text Box 39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52" name="Text Box 39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53" name="Text Box 39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54" name="Text Box 39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55" name="Text Box 39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56" name="Text Box 39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57" name="Text Box 39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58" name="Text Box 39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59" name="Text Box 399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60" name="Text Box 399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61" name="Text Box 399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62" name="Text Box 399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63" name="Text Box 399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64" name="Text Box 399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65" name="Text Box 399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66" name="Text Box 399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67" name="Text Box 399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68" name="Text Box 400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69" name="Text Box 400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70" name="Text Box 400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71" name="Text Box 400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72" name="Text Box 400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73" name="Text Box 400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74" name="Text Box 400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75" name="Text Box 400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76" name="Text Box 400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77" name="Text Box 400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78" name="Text Box 401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79" name="Text Box 401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80" name="Text Box 401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81" name="Text Box 401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82" name="Text Box 401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83" name="Text Box 401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84" name="Text Box 401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85" name="Text Box 401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86" name="Text Box 401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87" name="Text Box 401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88" name="Text Box 402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89" name="Text Box 402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90" name="Text Box 402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91" name="Text Box 402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92" name="Text Box 402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93" name="Text Box 402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94" name="Text Box 402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95" name="Text Box 402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96" name="Text Box 402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97" name="Text Box 402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98" name="Text Box 403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399" name="Text Box 403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00" name="Text Box 403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01" name="Text Box 403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02" name="Text Box 403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03" name="Text Box 403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04" name="Text Box 403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05" name="Text Box 403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06" name="Text Box 403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07" name="Text Box 403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08" name="Text Box 404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09" name="Text Box 404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10" name="Text Box 404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11" name="Text Box 404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12" name="Text Box 404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13" name="Text Box 404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14" name="Text Box 404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15" name="Text Box 404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16" name="Text Box 404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17" name="Text Box 404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18" name="Text Box 405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19" name="Text Box 405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20" name="Text Box 405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21" name="Text Box 405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22" name="Text Box 405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23" name="Text Box 405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24" name="Text Box 405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25" name="Text Box 405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26" name="Text Box 405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27" name="Text Box 405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28" name="Text Box 406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29" name="Text Box 406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30" name="Text Box 406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31" name="Text Box 406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32" name="Text Box 406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33" name="Text Box 406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34" name="Text Box 406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35" name="Text Box 406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36" name="Text Box 406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37" name="Text Box 406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38" name="Text Box 407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39" name="Text Box 407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40" name="Text Box 407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41" name="Text Box 407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42" name="Text Box 407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43" name="Text Box 407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44" name="Text Box 407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45" name="Text Box 407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46" name="Text Box 407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47" name="Text Box 407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48" name="Text Box 408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49" name="Text Box 4081"/>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50" name="Text Box 4082"/>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51" name="Text Box 4083"/>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1</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52" name="Text Box 4084"/>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2</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53" name="Text Box 4085"/>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54" name="Text Box 4086"/>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55" name="Text Box 4087"/>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56" name="Text Box 4088"/>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57" name="Text Box 4089"/>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twoCellAnchor>
    <xdr:from>
      <xdr:col>18</xdr:col>
      <xdr:colOff>0</xdr:colOff>
      <xdr:row>8</xdr:row>
      <xdr:rowOff>0</xdr:rowOff>
    </xdr:from>
    <xdr:to>
      <xdr:col>18</xdr:col>
      <xdr:colOff>0</xdr:colOff>
      <xdr:row>8</xdr:row>
      <xdr:rowOff>0</xdr:rowOff>
    </xdr:to>
    <xdr:sp macro="" textlink="">
      <xdr:nvSpPr>
        <xdr:cNvPr id="62458" name="Text Box 4090"/>
        <xdr:cNvSpPr txBox="1">
          <a:spLocks noChangeArrowheads="1"/>
        </xdr:cNvSpPr>
      </xdr:nvSpPr>
      <xdr:spPr bwMode="auto">
        <a:xfrm>
          <a:off x="119919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3</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22</xdr:row>
      <xdr:rowOff>123825</xdr:rowOff>
    </xdr:from>
    <xdr:to>
      <xdr:col>11</xdr:col>
      <xdr:colOff>0</xdr:colOff>
      <xdr:row>22</xdr:row>
      <xdr:rowOff>276225</xdr:rowOff>
    </xdr:to>
    <xdr:sp macro="" textlink="">
      <xdr:nvSpPr>
        <xdr:cNvPr id="82945" name="Text Box 1"/>
        <xdr:cNvSpPr txBox="1">
          <a:spLocks noChangeArrowheads="1"/>
        </xdr:cNvSpPr>
      </xdr:nvSpPr>
      <xdr:spPr bwMode="auto">
        <a:xfrm>
          <a:off x="8886825" y="3876675"/>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30000">
              <a:solidFill>
                <a:srgbClr val="000000"/>
              </a:solidFill>
              <a:latin typeface="Arial"/>
              <a:cs typeface="Arial"/>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45</xdr:row>
      <xdr:rowOff>0</xdr:rowOff>
    </xdr:from>
    <xdr:to>
      <xdr:col>15</xdr:col>
      <xdr:colOff>209550</xdr:colOff>
      <xdr:row>45</xdr:row>
      <xdr:rowOff>38100</xdr:rowOff>
    </xdr:to>
    <xdr:sp macro="" textlink="">
      <xdr:nvSpPr>
        <xdr:cNvPr id="143361" name="Text Box 1"/>
        <xdr:cNvSpPr txBox="1">
          <a:spLocks noChangeArrowheads="1"/>
        </xdr:cNvSpPr>
      </xdr:nvSpPr>
      <xdr:spPr bwMode="auto">
        <a:xfrm>
          <a:off x="6610350" y="8553450"/>
          <a:ext cx="171450" cy="38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16</xdr:col>
      <xdr:colOff>38100</xdr:colOff>
      <xdr:row>45</xdr:row>
      <xdr:rowOff>0</xdr:rowOff>
    </xdr:from>
    <xdr:to>
      <xdr:col>16</xdr:col>
      <xdr:colOff>209550</xdr:colOff>
      <xdr:row>45</xdr:row>
      <xdr:rowOff>38100</xdr:rowOff>
    </xdr:to>
    <xdr:sp macro="" textlink="">
      <xdr:nvSpPr>
        <xdr:cNvPr id="143362" name="Text Box 2"/>
        <xdr:cNvSpPr txBox="1">
          <a:spLocks noChangeArrowheads="1"/>
        </xdr:cNvSpPr>
      </xdr:nvSpPr>
      <xdr:spPr bwMode="auto">
        <a:xfrm>
          <a:off x="8115300" y="8553450"/>
          <a:ext cx="171450" cy="38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16</xdr:col>
      <xdr:colOff>0</xdr:colOff>
      <xdr:row>41</xdr:row>
      <xdr:rowOff>28575</xdr:rowOff>
    </xdr:from>
    <xdr:to>
      <xdr:col>16</xdr:col>
      <xdr:colOff>180975</xdr:colOff>
      <xdr:row>42</xdr:row>
      <xdr:rowOff>66675</xdr:rowOff>
    </xdr:to>
    <xdr:sp macro="" textlink="">
      <xdr:nvSpPr>
        <xdr:cNvPr id="143363" name="Text Box 3"/>
        <xdr:cNvSpPr txBox="1">
          <a:spLocks noChangeArrowheads="1"/>
        </xdr:cNvSpPr>
      </xdr:nvSpPr>
      <xdr:spPr bwMode="auto">
        <a:xfrm>
          <a:off x="8077200" y="7753350"/>
          <a:ext cx="180975"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17</xdr:col>
      <xdr:colOff>0</xdr:colOff>
      <xdr:row>41</xdr:row>
      <xdr:rowOff>28575</xdr:rowOff>
    </xdr:from>
    <xdr:to>
      <xdr:col>17</xdr:col>
      <xdr:colOff>180975</xdr:colOff>
      <xdr:row>42</xdr:row>
      <xdr:rowOff>66675</xdr:rowOff>
    </xdr:to>
    <xdr:sp macro="" textlink="">
      <xdr:nvSpPr>
        <xdr:cNvPr id="143364" name="Text Box 4"/>
        <xdr:cNvSpPr txBox="1">
          <a:spLocks noChangeArrowheads="1"/>
        </xdr:cNvSpPr>
      </xdr:nvSpPr>
      <xdr:spPr bwMode="auto">
        <a:xfrm>
          <a:off x="9582150" y="7753350"/>
          <a:ext cx="180975"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17</xdr:col>
      <xdr:colOff>38100</xdr:colOff>
      <xdr:row>45</xdr:row>
      <xdr:rowOff>0</xdr:rowOff>
    </xdr:from>
    <xdr:to>
      <xdr:col>17</xdr:col>
      <xdr:colOff>209550</xdr:colOff>
      <xdr:row>45</xdr:row>
      <xdr:rowOff>38100</xdr:rowOff>
    </xdr:to>
    <xdr:sp macro="" textlink="">
      <xdr:nvSpPr>
        <xdr:cNvPr id="143365" name="Text Box 5"/>
        <xdr:cNvSpPr txBox="1">
          <a:spLocks noChangeArrowheads="1"/>
        </xdr:cNvSpPr>
      </xdr:nvSpPr>
      <xdr:spPr bwMode="auto">
        <a:xfrm>
          <a:off x="9620250" y="8553450"/>
          <a:ext cx="171450" cy="38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47</xdr:row>
      <xdr:rowOff>123825</xdr:rowOff>
    </xdr:from>
    <xdr:to>
      <xdr:col>5</xdr:col>
      <xdr:colOff>0</xdr:colOff>
      <xdr:row>48</xdr:row>
      <xdr:rowOff>0</xdr:rowOff>
    </xdr:to>
    <xdr:sp macro="" textlink="">
      <xdr:nvSpPr>
        <xdr:cNvPr id="7171" name="Text Box 3"/>
        <xdr:cNvSpPr txBox="1">
          <a:spLocks noChangeArrowheads="1"/>
        </xdr:cNvSpPr>
      </xdr:nvSpPr>
      <xdr:spPr bwMode="auto">
        <a:xfrm>
          <a:off x="3438525" y="8210550"/>
          <a:ext cx="0"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7</xdr:col>
      <xdr:colOff>0</xdr:colOff>
      <xdr:row>45</xdr:row>
      <xdr:rowOff>0</xdr:rowOff>
    </xdr:from>
    <xdr:to>
      <xdr:col>7</xdr:col>
      <xdr:colOff>266700</xdr:colOff>
      <xdr:row>45</xdr:row>
      <xdr:rowOff>0</xdr:rowOff>
    </xdr:to>
    <xdr:sp macro="" textlink="">
      <xdr:nvSpPr>
        <xdr:cNvPr id="7172" name="Text Box 4"/>
        <xdr:cNvSpPr txBox="1">
          <a:spLocks noChangeArrowheads="1"/>
        </xdr:cNvSpPr>
      </xdr:nvSpPr>
      <xdr:spPr bwMode="auto">
        <a:xfrm>
          <a:off x="5400675" y="7743825"/>
          <a:ext cx="266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5</xdr:col>
      <xdr:colOff>685800</xdr:colOff>
      <xdr:row>45</xdr:row>
      <xdr:rowOff>0</xdr:rowOff>
    </xdr:from>
    <xdr:to>
      <xdr:col>7</xdr:col>
      <xdr:colOff>171450</xdr:colOff>
      <xdr:row>45</xdr:row>
      <xdr:rowOff>0</xdr:rowOff>
    </xdr:to>
    <xdr:sp macro="" textlink="">
      <xdr:nvSpPr>
        <xdr:cNvPr id="7174" name="Text Box 6"/>
        <xdr:cNvSpPr txBox="1">
          <a:spLocks noChangeArrowheads="1"/>
        </xdr:cNvSpPr>
      </xdr:nvSpPr>
      <xdr:spPr bwMode="auto">
        <a:xfrm>
          <a:off x="4124325" y="7743825"/>
          <a:ext cx="1447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xdr:col>
      <xdr:colOff>0</xdr:colOff>
      <xdr:row>45</xdr:row>
      <xdr:rowOff>0</xdr:rowOff>
    </xdr:from>
    <xdr:to>
      <xdr:col>6</xdr:col>
      <xdr:colOff>0</xdr:colOff>
      <xdr:row>45</xdr:row>
      <xdr:rowOff>0</xdr:rowOff>
    </xdr:to>
    <xdr:sp macro="" textlink="">
      <xdr:nvSpPr>
        <xdr:cNvPr id="7177" name="Text Box 9"/>
        <xdr:cNvSpPr txBox="1">
          <a:spLocks noChangeArrowheads="1"/>
        </xdr:cNvSpPr>
      </xdr:nvSpPr>
      <xdr:spPr bwMode="auto">
        <a:xfrm>
          <a:off x="4419600" y="7743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7</xdr:col>
      <xdr:colOff>0</xdr:colOff>
      <xdr:row>45</xdr:row>
      <xdr:rowOff>0</xdr:rowOff>
    </xdr:from>
    <xdr:to>
      <xdr:col>7</xdr:col>
      <xdr:colOff>266700</xdr:colOff>
      <xdr:row>45</xdr:row>
      <xdr:rowOff>0</xdr:rowOff>
    </xdr:to>
    <xdr:sp macro="" textlink="">
      <xdr:nvSpPr>
        <xdr:cNvPr id="7178" name="Text Box 10"/>
        <xdr:cNvSpPr txBox="1">
          <a:spLocks noChangeArrowheads="1"/>
        </xdr:cNvSpPr>
      </xdr:nvSpPr>
      <xdr:spPr bwMode="auto">
        <a:xfrm>
          <a:off x="5400675" y="7743825"/>
          <a:ext cx="266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200" b="0" i="0" u="none" strike="noStrike" baseline="30000">
              <a:solidFill>
                <a:srgbClr val="000000"/>
              </a:solidFill>
              <a:latin typeface="Arial"/>
              <a:cs typeface="Arial"/>
            </a:rPr>
            <a:t>5</a:t>
          </a: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7</xdr:col>
      <xdr:colOff>95250</xdr:colOff>
      <xdr:row>45</xdr:row>
      <xdr:rowOff>0</xdr:rowOff>
    </xdr:from>
    <xdr:to>
      <xdr:col>7</xdr:col>
      <xdr:colOff>295275</xdr:colOff>
      <xdr:row>45</xdr:row>
      <xdr:rowOff>0</xdr:rowOff>
    </xdr:to>
    <xdr:sp macro="" textlink="">
      <xdr:nvSpPr>
        <xdr:cNvPr id="7179" name="Text Box 11"/>
        <xdr:cNvSpPr txBox="1">
          <a:spLocks noChangeArrowheads="1"/>
        </xdr:cNvSpPr>
      </xdr:nvSpPr>
      <xdr:spPr bwMode="auto">
        <a:xfrm>
          <a:off x="5495925" y="77438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4</xdr:col>
      <xdr:colOff>752475</xdr:colOff>
      <xdr:row>45</xdr:row>
      <xdr:rowOff>0</xdr:rowOff>
    </xdr:from>
    <xdr:to>
      <xdr:col>5</xdr:col>
      <xdr:colOff>238125</xdr:colOff>
      <xdr:row>45</xdr:row>
      <xdr:rowOff>0</xdr:rowOff>
    </xdr:to>
    <xdr:sp macro="" textlink="">
      <xdr:nvSpPr>
        <xdr:cNvPr id="7180" name="Text Box 12"/>
        <xdr:cNvSpPr txBox="1">
          <a:spLocks noChangeArrowheads="1"/>
        </xdr:cNvSpPr>
      </xdr:nvSpPr>
      <xdr:spPr bwMode="auto">
        <a:xfrm>
          <a:off x="3228975" y="7743825"/>
          <a:ext cx="4476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15</xdr:col>
      <xdr:colOff>9525</xdr:colOff>
      <xdr:row>45</xdr:row>
      <xdr:rowOff>0</xdr:rowOff>
    </xdr:from>
    <xdr:to>
      <xdr:col>15</xdr:col>
      <xdr:colOff>200025</xdr:colOff>
      <xdr:row>45</xdr:row>
      <xdr:rowOff>0</xdr:rowOff>
    </xdr:to>
    <xdr:sp macro="" textlink="">
      <xdr:nvSpPr>
        <xdr:cNvPr id="7182" name="Text Box 14"/>
        <xdr:cNvSpPr txBox="1">
          <a:spLocks noChangeArrowheads="1"/>
        </xdr:cNvSpPr>
      </xdr:nvSpPr>
      <xdr:spPr bwMode="auto">
        <a:xfrm>
          <a:off x="11963400" y="7743825"/>
          <a:ext cx="190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10</xdr:col>
      <xdr:colOff>161925</xdr:colOff>
      <xdr:row>45</xdr:row>
      <xdr:rowOff>0</xdr:rowOff>
    </xdr:from>
    <xdr:to>
      <xdr:col>10</xdr:col>
      <xdr:colOff>161925</xdr:colOff>
      <xdr:row>45</xdr:row>
      <xdr:rowOff>0</xdr:rowOff>
    </xdr:to>
    <xdr:sp macro="" textlink="">
      <xdr:nvSpPr>
        <xdr:cNvPr id="7190" name="Text Box 22"/>
        <xdr:cNvSpPr txBox="1">
          <a:spLocks noChangeArrowheads="1"/>
        </xdr:cNvSpPr>
      </xdr:nvSpPr>
      <xdr:spPr bwMode="auto">
        <a:xfrm>
          <a:off x="8667750" y="7743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8</xdr:col>
      <xdr:colOff>0</xdr:colOff>
      <xdr:row>44</xdr:row>
      <xdr:rowOff>142875</xdr:rowOff>
    </xdr:from>
    <xdr:to>
      <xdr:col>8</xdr:col>
      <xdr:colOff>0</xdr:colOff>
      <xdr:row>45</xdr:row>
      <xdr:rowOff>0</xdr:rowOff>
    </xdr:to>
    <xdr:sp macro="" textlink="">
      <xdr:nvSpPr>
        <xdr:cNvPr id="7191" name="Text Box 23"/>
        <xdr:cNvSpPr txBox="1">
          <a:spLocks noChangeArrowheads="1"/>
        </xdr:cNvSpPr>
      </xdr:nvSpPr>
      <xdr:spPr bwMode="auto">
        <a:xfrm>
          <a:off x="6381750" y="7715250"/>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5</xdr:col>
      <xdr:colOff>714375</xdr:colOff>
      <xdr:row>48</xdr:row>
      <xdr:rowOff>0</xdr:rowOff>
    </xdr:from>
    <xdr:to>
      <xdr:col>7</xdr:col>
      <xdr:colOff>200025</xdr:colOff>
      <xdr:row>48</xdr:row>
      <xdr:rowOff>0</xdr:rowOff>
    </xdr:to>
    <xdr:sp macro="" textlink="">
      <xdr:nvSpPr>
        <xdr:cNvPr id="7208" name="Text Box 40"/>
        <xdr:cNvSpPr txBox="1">
          <a:spLocks noChangeArrowheads="1"/>
        </xdr:cNvSpPr>
      </xdr:nvSpPr>
      <xdr:spPr bwMode="auto">
        <a:xfrm>
          <a:off x="4152900" y="8258175"/>
          <a:ext cx="1447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7</xdr:col>
      <xdr:colOff>0</xdr:colOff>
      <xdr:row>48</xdr:row>
      <xdr:rowOff>0</xdr:rowOff>
    </xdr:from>
    <xdr:to>
      <xdr:col>7</xdr:col>
      <xdr:colOff>266700</xdr:colOff>
      <xdr:row>48</xdr:row>
      <xdr:rowOff>0</xdr:rowOff>
    </xdr:to>
    <xdr:sp macro="" textlink="">
      <xdr:nvSpPr>
        <xdr:cNvPr id="7209" name="Text Box 41"/>
        <xdr:cNvSpPr txBox="1">
          <a:spLocks noChangeArrowheads="1"/>
        </xdr:cNvSpPr>
      </xdr:nvSpPr>
      <xdr:spPr bwMode="auto">
        <a:xfrm>
          <a:off x="5400675" y="8258175"/>
          <a:ext cx="266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5</a:t>
          </a: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5</xdr:col>
      <xdr:colOff>0</xdr:colOff>
      <xdr:row>48</xdr:row>
      <xdr:rowOff>0</xdr:rowOff>
    </xdr:from>
    <xdr:to>
      <xdr:col>5</xdr:col>
      <xdr:colOff>200025</xdr:colOff>
      <xdr:row>48</xdr:row>
      <xdr:rowOff>0</xdr:rowOff>
    </xdr:to>
    <xdr:sp macro="" textlink="">
      <xdr:nvSpPr>
        <xdr:cNvPr id="7210" name="Text Box 42"/>
        <xdr:cNvSpPr txBox="1">
          <a:spLocks noChangeArrowheads="1"/>
        </xdr:cNvSpPr>
      </xdr:nvSpPr>
      <xdr:spPr bwMode="auto">
        <a:xfrm>
          <a:off x="3438525" y="82581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4</xdr:col>
      <xdr:colOff>752475</xdr:colOff>
      <xdr:row>48</xdr:row>
      <xdr:rowOff>0</xdr:rowOff>
    </xdr:from>
    <xdr:to>
      <xdr:col>5</xdr:col>
      <xdr:colOff>238125</xdr:colOff>
      <xdr:row>48</xdr:row>
      <xdr:rowOff>0</xdr:rowOff>
    </xdr:to>
    <xdr:sp macro="" textlink="">
      <xdr:nvSpPr>
        <xdr:cNvPr id="7211" name="Text Box 43"/>
        <xdr:cNvSpPr txBox="1">
          <a:spLocks noChangeArrowheads="1"/>
        </xdr:cNvSpPr>
      </xdr:nvSpPr>
      <xdr:spPr bwMode="auto">
        <a:xfrm>
          <a:off x="3228975" y="8258175"/>
          <a:ext cx="4476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8</xdr:col>
      <xdr:colOff>9525</xdr:colOff>
      <xdr:row>48</xdr:row>
      <xdr:rowOff>0</xdr:rowOff>
    </xdr:from>
    <xdr:to>
      <xdr:col>8</xdr:col>
      <xdr:colOff>200025</xdr:colOff>
      <xdr:row>48</xdr:row>
      <xdr:rowOff>0</xdr:rowOff>
    </xdr:to>
    <xdr:sp macro="" textlink="">
      <xdr:nvSpPr>
        <xdr:cNvPr id="7212" name="Text Box 44"/>
        <xdr:cNvSpPr txBox="1">
          <a:spLocks noChangeArrowheads="1"/>
        </xdr:cNvSpPr>
      </xdr:nvSpPr>
      <xdr:spPr bwMode="auto">
        <a:xfrm>
          <a:off x="6391275" y="8258175"/>
          <a:ext cx="190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15</xdr:col>
      <xdr:colOff>9525</xdr:colOff>
      <xdr:row>48</xdr:row>
      <xdr:rowOff>0</xdr:rowOff>
    </xdr:from>
    <xdr:to>
      <xdr:col>15</xdr:col>
      <xdr:colOff>200025</xdr:colOff>
      <xdr:row>48</xdr:row>
      <xdr:rowOff>0</xdr:rowOff>
    </xdr:to>
    <xdr:sp macro="" textlink="">
      <xdr:nvSpPr>
        <xdr:cNvPr id="7213" name="Text Box 45"/>
        <xdr:cNvSpPr txBox="1">
          <a:spLocks noChangeArrowheads="1"/>
        </xdr:cNvSpPr>
      </xdr:nvSpPr>
      <xdr:spPr bwMode="auto">
        <a:xfrm>
          <a:off x="11963400" y="8258175"/>
          <a:ext cx="190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5</xdr:col>
      <xdr:colOff>9525</xdr:colOff>
      <xdr:row>48</xdr:row>
      <xdr:rowOff>0</xdr:rowOff>
    </xdr:from>
    <xdr:to>
      <xdr:col>5</xdr:col>
      <xdr:colOff>200025</xdr:colOff>
      <xdr:row>48</xdr:row>
      <xdr:rowOff>0</xdr:rowOff>
    </xdr:to>
    <xdr:sp macro="" textlink="">
      <xdr:nvSpPr>
        <xdr:cNvPr id="7218" name="Text Box 50"/>
        <xdr:cNvSpPr txBox="1">
          <a:spLocks noChangeArrowheads="1"/>
        </xdr:cNvSpPr>
      </xdr:nvSpPr>
      <xdr:spPr bwMode="auto">
        <a:xfrm>
          <a:off x="3448050" y="8258175"/>
          <a:ext cx="190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8</xdr:col>
      <xdr:colOff>0</xdr:colOff>
      <xdr:row>48</xdr:row>
      <xdr:rowOff>0</xdr:rowOff>
    </xdr:from>
    <xdr:to>
      <xdr:col>8</xdr:col>
      <xdr:colOff>0</xdr:colOff>
      <xdr:row>48</xdr:row>
      <xdr:rowOff>0</xdr:rowOff>
    </xdr:to>
    <xdr:sp macro="" textlink="">
      <xdr:nvSpPr>
        <xdr:cNvPr id="7219" name="Text Box 51"/>
        <xdr:cNvSpPr txBox="1">
          <a:spLocks noChangeArrowheads="1"/>
        </xdr:cNvSpPr>
      </xdr:nvSpPr>
      <xdr:spPr bwMode="auto">
        <a:xfrm>
          <a:off x="6381750" y="8258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17</xdr:col>
      <xdr:colOff>0</xdr:colOff>
      <xdr:row>45</xdr:row>
      <xdr:rowOff>0</xdr:rowOff>
    </xdr:from>
    <xdr:to>
      <xdr:col>17</xdr:col>
      <xdr:colOff>266700</xdr:colOff>
      <xdr:row>45</xdr:row>
      <xdr:rowOff>0</xdr:rowOff>
    </xdr:to>
    <xdr:sp macro="" textlink="">
      <xdr:nvSpPr>
        <xdr:cNvPr id="7238" name="Text Box 70"/>
        <xdr:cNvSpPr txBox="1">
          <a:spLocks noChangeArrowheads="1"/>
        </xdr:cNvSpPr>
      </xdr:nvSpPr>
      <xdr:spPr bwMode="auto">
        <a:xfrm>
          <a:off x="13916025" y="7743825"/>
          <a:ext cx="266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15</xdr:col>
      <xdr:colOff>685800</xdr:colOff>
      <xdr:row>45</xdr:row>
      <xdr:rowOff>0</xdr:rowOff>
    </xdr:from>
    <xdr:to>
      <xdr:col>17</xdr:col>
      <xdr:colOff>171450</xdr:colOff>
      <xdr:row>45</xdr:row>
      <xdr:rowOff>0</xdr:rowOff>
    </xdr:to>
    <xdr:sp macro="" textlink="">
      <xdr:nvSpPr>
        <xdr:cNvPr id="7239" name="Text Box 71"/>
        <xdr:cNvSpPr txBox="1">
          <a:spLocks noChangeArrowheads="1"/>
        </xdr:cNvSpPr>
      </xdr:nvSpPr>
      <xdr:spPr bwMode="auto">
        <a:xfrm>
          <a:off x="12639675" y="7743825"/>
          <a:ext cx="1447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45</xdr:row>
      <xdr:rowOff>0</xdr:rowOff>
    </xdr:from>
    <xdr:to>
      <xdr:col>16</xdr:col>
      <xdr:colOff>0</xdr:colOff>
      <xdr:row>45</xdr:row>
      <xdr:rowOff>0</xdr:rowOff>
    </xdr:to>
    <xdr:sp macro="" textlink="">
      <xdr:nvSpPr>
        <xdr:cNvPr id="7240" name="Text Box 72"/>
        <xdr:cNvSpPr txBox="1">
          <a:spLocks noChangeArrowheads="1"/>
        </xdr:cNvSpPr>
      </xdr:nvSpPr>
      <xdr:spPr bwMode="auto">
        <a:xfrm>
          <a:off x="12934950" y="7743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17</xdr:col>
      <xdr:colOff>0</xdr:colOff>
      <xdr:row>45</xdr:row>
      <xdr:rowOff>0</xdr:rowOff>
    </xdr:from>
    <xdr:to>
      <xdr:col>17</xdr:col>
      <xdr:colOff>266700</xdr:colOff>
      <xdr:row>45</xdr:row>
      <xdr:rowOff>0</xdr:rowOff>
    </xdr:to>
    <xdr:sp macro="" textlink="">
      <xdr:nvSpPr>
        <xdr:cNvPr id="7241" name="Text Box 73"/>
        <xdr:cNvSpPr txBox="1">
          <a:spLocks noChangeArrowheads="1"/>
        </xdr:cNvSpPr>
      </xdr:nvSpPr>
      <xdr:spPr bwMode="auto">
        <a:xfrm>
          <a:off x="13916025" y="7743825"/>
          <a:ext cx="266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5</a:t>
          </a: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17</xdr:col>
      <xdr:colOff>95250</xdr:colOff>
      <xdr:row>45</xdr:row>
      <xdr:rowOff>0</xdr:rowOff>
    </xdr:from>
    <xdr:to>
      <xdr:col>17</xdr:col>
      <xdr:colOff>295275</xdr:colOff>
      <xdr:row>45</xdr:row>
      <xdr:rowOff>0</xdr:rowOff>
    </xdr:to>
    <xdr:sp macro="" textlink="">
      <xdr:nvSpPr>
        <xdr:cNvPr id="7242" name="Text Box 74"/>
        <xdr:cNvSpPr txBox="1">
          <a:spLocks noChangeArrowheads="1"/>
        </xdr:cNvSpPr>
      </xdr:nvSpPr>
      <xdr:spPr bwMode="auto">
        <a:xfrm>
          <a:off x="14011275" y="77438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14</xdr:col>
      <xdr:colOff>752475</xdr:colOff>
      <xdr:row>45</xdr:row>
      <xdr:rowOff>0</xdr:rowOff>
    </xdr:from>
    <xdr:to>
      <xdr:col>15</xdr:col>
      <xdr:colOff>238125</xdr:colOff>
      <xdr:row>45</xdr:row>
      <xdr:rowOff>0</xdr:rowOff>
    </xdr:to>
    <xdr:sp macro="" textlink="">
      <xdr:nvSpPr>
        <xdr:cNvPr id="7243" name="Text Box 75"/>
        <xdr:cNvSpPr txBox="1">
          <a:spLocks noChangeArrowheads="1"/>
        </xdr:cNvSpPr>
      </xdr:nvSpPr>
      <xdr:spPr bwMode="auto">
        <a:xfrm>
          <a:off x="11744325" y="7743825"/>
          <a:ext cx="4476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44</xdr:row>
      <xdr:rowOff>142875</xdr:rowOff>
    </xdr:from>
    <xdr:to>
      <xdr:col>18</xdr:col>
      <xdr:colOff>0</xdr:colOff>
      <xdr:row>45</xdr:row>
      <xdr:rowOff>0</xdr:rowOff>
    </xdr:to>
    <xdr:sp macro="" textlink="">
      <xdr:nvSpPr>
        <xdr:cNvPr id="7246" name="Text Box 78"/>
        <xdr:cNvSpPr txBox="1">
          <a:spLocks noChangeArrowheads="1"/>
        </xdr:cNvSpPr>
      </xdr:nvSpPr>
      <xdr:spPr bwMode="auto">
        <a:xfrm>
          <a:off x="14897100" y="7715250"/>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5</xdr:col>
      <xdr:colOff>0</xdr:colOff>
      <xdr:row>47</xdr:row>
      <xdr:rowOff>123825</xdr:rowOff>
    </xdr:from>
    <xdr:to>
      <xdr:col>5</xdr:col>
      <xdr:colOff>0</xdr:colOff>
      <xdr:row>48</xdr:row>
      <xdr:rowOff>0</xdr:rowOff>
    </xdr:to>
    <xdr:sp macro="" textlink="">
      <xdr:nvSpPr>
        <xdr:cNvPr id="7247" name="Text Box 79"/>
        <xdr:cNvSpPr txBox="1">
          <a:spLocks noChangeArrowheads="1"/>
        </xdr:cNvSpPr>
      </xdr:nvSpPr>
      <xdr:spPr bwMode="auto">
        <a:xfrm>
          <a:off x="3438525" y="8210550"/>
          <a:ext cx="0"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xdr:col>
      <xdr:colOff>0</xdr:colOff>
      <xdr:row>47</xdr:row>
      <xdr:rowOff>123825</xdr:rowOff>
    </xdr:from>
    <xdr:to>
      <xdr:col>5</xdr:col>
      <xdr:colOff>0</xdr:colOff>
      <xdr:row>48</xdr:row>
      <xdr:rowOff>0</xdr:rowOff>
    </xdr:to>
    <xdr:sp macro="" textlink="">
      <xdr:nvSpPr>
        <xdr:cNvPr id="7248" name="Text Box 80"/>
        <xdr:cNvSpPr txBox="1">
          <a:spLocks noChangeArrowheads="1"/>
        </xdr:cNvSpPr>
      </xdr:nvSpPr>
      <xdr:spPr bwMode="auto">
        <a:xfrm>
          <a:off x="3438525" y="8210550"/>
          <a:ext cx="0"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xdr:col>
      <xdr:colOff>0</xdr:colOff>
      <xdr:row>47</xdr:row>
      <xdr:rowOff>123825</xdr:rowOff>
    </xdr:from>
    <xdr:to>
      <xdr:col>5</xdr:col>
      <xdr:colOff>0</xdr:colOff>
      <xdr:row>48</xdr:row>
      <xdr:rowOff>0</xdr:rowOff>
    </xdr:to>
    <xdr:sp macro="" textlink="">
      <xdr:nvSpPr>
        <xdr:cNvPr id="7249" name="Text Box 81"/>
        <xdr:cNvSpPr txBox="1">
          <a:spLocks noChangeArrowheads="1"/>
        </xdr:cNvSpPr>
      </xdr:nvSpPr>
      <xdr:spPr bwMode="auto">
        <a:xfrm>
          <a:off x="3438525" y="8210550"/>
          <a:ext cx="0"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15</xdr:col>
      <xdr:colOff>981075</xdr:colOff>
      <xdr:row>46</xdr:row>
      <xdr:rowOff>142875</xdr:rowOff>
    </xdr:from>
    <xdr:to>
      <xdr:col>17</xdr:col>
      <xdr:colOff>304800</xdr:colOff>
      <xdr:row>47</xdr:row>
      <xdr:rowOff>19050</xdr:rowOff>
    </xdr:to>
    <xdr:sp macro="" textlink="">
      <xdr:nvSpPr>
        <xdr:cNvPr id="7250" name="Text Box 82"/>
        <xdr:cNvSpPr txBox="1">
          <a:spLocks noChangeArrowheads="1"/>
        </xdr:cNvSpPr>
      </xdr:nvSpPr>
      <xdr:spPr bwMode="auto">
        <a:xfrm>
          <a:off x="12934950" y="8058150"/>
          <a:ext cx="128587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15</xdr:col>
      <xdr:colOff>0</xdr:colOff>
      <xdr:row>46</xdr:row>
      <xdr:rowOff>142875</xdr:rowOff>
    </xdr:from>
    <xdr:to>
      <xdr:col>15</xdr:col>
      <xdr:colOff>200025</xdr:colOff>
      <xdr:row>47</xdr:row>
      <xdr:rowOff>19050</xdr:rowOff>
    </xdr:to>
    <xdr:sp macro="" textlink="">
      <xdr:nvSpPr>
        <xdr:cNvPr id="7251" name="Text Box 83"/>
        <xdr:cNvSpPr txBox="1">
          <a:spLocks noChangeArrowheads="1"/>
        </xdr:cNvSpPr>
      </xdr:nvSpPr>
      <xdr:spPr bwMode="auto">
        <a:xfrm>
          <a:off x="11953875" y="8058150"/>
          <a:ext cx="20002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17</xdr:col>
      <xdr:colOff>9525</xdr:colOff>
      <xdr:row>46</xdr:row>
      <xdr:rowOff>142875</xdr:rowOff>
    </xdr:from>
    <xdr:to>
      <xdr:col>17</xdr:col>
      <xdr:colOff>200025</xdr:colOff>
      <xdr:row>47</xdr:row>
      <xdr:rowOff>19050</xdr:rowOff>
    </xdr:to>
    <xdr:sp macro="" textlink="">
      <xdr:nvSpPr>
        <xdr:cNvPr id="7252" name="Text Box 84"/>
        <xdr:cNvSpPr txBox="1">
          <a:spLocks noChangeArrowheads="1"/>
        </xdr:cNvSpPr>
      </xdr:nvSpPr>
      <xdr:spPr bwMode="auto">
        <a:xfrm>
          <a:off x="13925550" y="8058150"/>
          <a:ext cx="190500"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14</xdr:col>
      <xdr:colOff>28575</xdr:colOff>
      <xdr:row>45</xdr:row>
      <xdr:rowOff>114300</xdr:rowOff>
    </xdr:from>
    <xdr:to>
      <xdr:col>14</xdr:col>
      <xdr:colOff>219075</xdr:colOff>
      <xdr:row>46</xdr:row>
      <xdr:rowOff>142875</xdr:rowOff>
    </xdr:to>
    <xdr:sp macro="" textlink="">
      <xdr:nvSpPr>
        <xdr:cNvPr id="7253" name="Text Box 85"/>
        <xdr:cNvSpPr txBox="1">
          <a:spLocks noChangeArrowheads="1"/>
        </xdr:cNvSpPr>
      </xdr:nvSpPr>
      <xdr:spPr bwMode="auto">
        <a:xfrm>
          <a:off x="11020425" y="7858125"/>
          <a:ext cx="1905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15</xdr:col>
      <xdr:colOff>0</xdr:colOff>
      <xdr:row>45</xdr:row>
      <xdr:rowOff>142875</xdr:rowOff>
    </xdr:from>
    <xdr:to>
      <xdr:col>15</xdr:col>
      <xdr:colOff>0</xdr:colOff>
      <xdr:row>47</xdr:row>
      <xdr:rowOff>0</xdr:rowOff>
    </xdr:to>
    <xdr:sp macro="" textlink="">
      <xdr:nvSpPr>
        <xdr:cNvPr id="7254" name="Text Box 86"/>
        <xdr:cNvSpPr txBox="1">
          <a:spLocks noChangeArrowheads="1"/>
        </xdr:cNvSpPr>
      </xdr:nvSpPr>
      <xdr:spPr bwMode="auto">
        <a:xfrm>
          <a:off x="11953875" y="788670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15</xdr:col>
      <xdr:colOff>0</xdr:colOff>
      <xdr:row>47</xdr:row>
      <xdr:rowOff>142875</xdr:rowOff>
    </xdr:from>
    <xdr:to>
      <xdr:col>15</xdr:col>
      <xdr:colOff>200025</xdr:colOff>
      <xdr:row>48</xdr:row>
      <xdr:rowOff>0</xdr:rowOff>
    </xdr:to>
    <xdr:sp macro="" textlink="">
      <xdr:nvSpPr>
        <xdr:cNvPr id="7256" name="Text Box 88"/>
        <xdr:cNvSpPr txBox="1">
          <a:spLocks noChangeArrowheads="1"/>
        </xdr:cNvSpPr>
      </xdr:nvSpPr>
      <xdr:spPr bwMode="auto">
        <a:xfrm>
          <a:off x="11953875" y="8229600"/>
          <a:ext cx="200025"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17</xdr:col>
      <xdr:colOff>9525</xdr:colOff>
      <xdr:row>47</xdr:row>
      <xdr:rowOff>142875</xdr:rowOff>
    </xdr:from>
    <xdr:to>
      <xdr:col>17</xdr:col>
      <xdr:colOff>200025</xdr:colOff>
      <xdr:row>48</xdr:row>
      <xdr:rowOff>0</xdr:rowOff>
    </xdr:to>
    <xdr:sp macro="" textlink="">
      <xdr:nvSpPr>
        <xdr:cNvPr id="7257" name="Text Box 89"/>
        <xdr:cNvSpPr txBox="1">
          <a:spLocks noChangeArrowheads="1"/>
        </xdr:cNvSpPr>
      </xdr:nvSpPr>
      <xdr:spPr bwMode="auto">
        <a:xfrm>
          <a:off x="13925550" y="8229600"/>
          <a:ext cx="19050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15</xdr:col>
      <xdr:colOff>9525</xdr:colOff>
      <xdr:row>46</xdr:row>
      <xdr:rowOff>142875</xdr:rowOff>
    </xdr:from>
    <xdr:to>
      <xdr:col>15</xdr:col>
      <xdr:colOff>200025</xdr:colOff>
      <xdr:row>48</xdr:row>
      <xdr:rowOff>0</xdr:rowOff>
    </xdr:to>
    <xdr:sp macro="" textlink="">
      <xdr:nvSpPr>
        <xdr:cNvPr id="7258" name="Text Box 90"/>
        <xdr:cNvSpPr txBox="1">
          <a:spLocks noChangeArrowheads="1"/>
        </xdr:cNvSpPr>
      </xdr:nvSpPr>
      <xdr:spPr bwMode="auto">
        <a:xfrm>
          <a:off x="11963400" y="8058150"/>
          <a:ext cx="1905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16</xdr:col>
      <xdr:colOff>0</xdr:colOff>
      <xdr:row>46</xdr:row>
      <xdr:rowOff>142875</xdr:rowOff>
    </xdr:from>
    <xdr:to>
      <xdr:col>16</xdr:col>
      <xdr:colOff>0</xdr:colOff>
      <xdr:row>48</xdr:row>
      <xdr:rowOff>0</xdr:rowOff>
    </xdr:to>
    <xdr:sp macro="" textlink="">
      <xdr:nvSpPr>
        <xdr:cNvPr id="7259" name="Text Box 91"/>
        <xdr:cNvSpPr txBox="1">
          <a:spLocks noChangeArrowheads="1"/>
        </xdr:cNvSpPr>
      </xdr:nvSpPr>
      <xdr:spPr bwMode="auto">
        <a:xfrm>
          <a:off x="12934950" y="80581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17</xdr:col>
      <xdr:colOff>981075</xdr:colOff>
      <xdr:row>46</xdr:row>
      <xdr:rowOff>142875</xdr:rowOff>
    </xdr:from>
    <xdr:to>
      <xdr:col>18</xdr:col>
      <xdr:colOff>304800</xdr:colOff>
      <xdr:row>47</xdr:row>
      <xdr:rowOff>19050</xdr:rowOff>
    </xdr:to>
    <xdr:sp macro="" textlink="">
      <xdr:nvSpPr>
        <xdr:cNvPr id="7260" name="Text Box 92"/>
        <xdr:cNvSpPr txBox="1">
          <a:spLocks noChangeArrowheads="1"/>
        </xdr:cNvSpPr>
      </xdr:nvSpPr>
      <xdr:spPr bwMode="auto">
        <a:xfrm>
          <a:off x="14897100" y="8058150"/>
          <a:ext cx="304800"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18</xdr:col>
      <xdr:colOff>9525</xdr:colOff>
      <xdr:row>46</xdr:row>
      <xdr:rowOff>142875</xdr:rowOff>
    </xdr:from>
    <xdr:to>
      <xdr:col>18</xdr:col>
      <xdr:colOff>200025</xdr:colOff>
      <xdr:row>47</xdr:row>
      <xdr:rowOff>19050</xdr:rowOff>
    </xdr:to>
    <xdr:sp macro="" textlink="">
      <xdr:nvSpPr>
        <xdr:cNvPr id="7261" name="Text Box 93"/>
        <xdr:cNvSpPr txBox="1">
          <a:spLocks noChangeArrowheads="1"/>
        </xdr:cNvSpPr>
      </xdr:nvSpPr>
      <xdr:spPr bwMode="auto">
        <a:xfrm>
          <a:off x="14906625" y="8058150"/>
          <a:ext cx="190500"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18</xdr:col>
      <xdr:colOff>9525</xdr:colOff>
      <xdr:row>47</xdr:row>
      <xdr:rowOff>142875</xdr:rowOff>
    </xdr:from>
    <xdr:to>
      <xdr:col>18</xdr:col>
      <xdr:colOff>200025</xdr:colOff>
      <xdr:row>48</xdr:row>
      <xdr:rowOff>0</xdr:rowOff>
    </xdr:to>
    <xdr:sp macro="" textlink="">
      <xdr:nvSpPr>
        <xdr:cNvPr id="7262" name="Text Box 94"/>
        <xdr:cNvSpPr txBox="1">
          <a:spLocks noChangeArrowheads="1"/>
        </xdr:cNvSpPr>
      </xdr:nvSpPr>
      <xdr:spPr bwMode="auto">
        <a:xfrm>
          <a:off x="14906625" y="8229600"/>
          <a:ext cx="19050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16</xdr:col>
      <xdr:colOff>0</xdr:colOff>
      <xdr:row>46</xdr:row>
      <xdr:rowOff>142875</xdr:rowOff>
    </xdr:from>
    <xdr:to>
      <xdr:col>16</xdr:col>
      <xdr:colOff>200025</xdr:colOff>
      <xdr:row>47</xdr:row>
      <xdr:rowOff>19050</xdr:rowOff>
    </xdr:to>
    <xdr:sp macro="" textlink="">
      <xdr:nvSpPr>
        <xdr:cNvPr id="7266" name="Text Box 98"/>
        <xdr:cNvSpPr txBox="1">
          <a:spLocks noChangeArrowheads="1"/>
        </xdr:cNvSpPr>
      </xdr:nvSpPr>
      <xdr:spPr bwMode="auto">
        <a:xfrm>
          <a:off x="12934950" y="8058150"/>
          <a:ext cx="20002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16</xdr:col>
      <xdr:colOff>0</xdr:colOff>
      <xdr:row>47</xdr:row>
      <xdr:rowOff>142875</xdr:rowOff>
    </xdr:from>
    <xdr:to>
      <xdr:col>16</xdr:col>
      <xdr:colOff>200025</xdr:colOff>
      <xdr:row>48</xdr:row>
      <xdr:rowOff>0</xdr:rowOff>
    </xdr:to>
    <xdr:sp macro="" textlink="">
      <xdr:nvSpPr>
        <xdr:cNvPr id="7267" name="Text Box 99"/>
        <xdr:cNvSpPr txBox="1">
          <a:spLocks noChangeArrowheads="1"/>
        </xdr:cNvSpPr>
      </xdr:nvSpPr>
      <xdr:spPr bwMode="auto">
        <a:xfrm>
          <a:off x="12934950" y="8229600"/>
          <a:ext cx="200025"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16</xdr:col>
      <xdr:colOff>9525</xdr:colOff>
      <xdr:row>46</xdr:row>
      <xdr:rowOff>142875</xdr:rowOff>
    </xdr:from>
    <xdr:to>
      <xdr:col>16</xdr:col>
      <xdr:colOff>200025</xdr:colOff>
      <xdr:row>48</xdr:row>
      <xdr:rowOff>0</xdr:rowOff>
    </xdr:to>
    <xdr:sp macro="" textlink="">
      <xdr:nvSpPr>
        <xdr:cNvPr id="7268" name="Text Box 100"/>
        <xdr:cNvSpPr txBox="1">
          <a:spLocks noChangeArrowheads="1"/>
        </xdr:cNvSpPr>
      </xdr:nvSpPr>
      <xdr:spPr bwMode="auto">
        <a:xfrm>
          <a:off x="12944475" y="8058150"/>
          <a:ext cx="1905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47</xdr:row>
      <xdr:rowOff>123825</xdr:rowOff>
    </xdr:from>
    <xdr:to>
      <xdr:col>5</xdr:col>
      <xdr:colOff>0</xdr:colOff>
      <xdr:row>48</xdr:row>
      <xdr:rowOff>0</xdr:rowOff>
    </xdr:to>
    <xdr:sp macro="" textlink="">
      <xdr:nvSpPr>
        <xdr:cNvPr id="116737" name="Text Box 1"/>
        <xdr:cNvSpPr txBox="1">
          <a:spLocks noChangeArrowheads="1"/>
        </xdr:cNvSpPr>
      </xdr:nvSpPr>
      <xdr:spPr bwMode="auto">
        <a:xfrm>
          <a:off x="3648075" y="8020050"/>
          <a:ext cx="0"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7</xdr:col>
      <xdr:colOff>0</xdr:colOff>
      <xdr:row>45</xdr:row>
      <xdr:rowOff>0</xdr:rowOff>
    </xdr:from>
    <xdr:to>
      <xdr:col>7</xdr:col>
      <xdr:colOff>266700</xdr:colOff>
      <xdr:row>45</xdr:row>
      <xdr:rowOff>0</xdr:rowOff>
    </xdr:to>
    <xdr:sp macro="" textlink="">
      <xdr:nvSpPr>
        <xdr:cNvPr id="116738" name="Text Box 2"/>
        <xdr:cNvSpPr txBox="1">
          <a:spLocks noChangeArrowheads="1"/>
        </xdr:cNvSpPr>
      </xdr:nvSpPr>
      <xdr:spPr bwMode="auto">
        <a:xfrm>
          <a:off x="5610225" y="7553325"/>
          <a:ext cx="266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5</xdr:col>
      <xdr:colOff>685800</xdr:colOff>
      <xdr:row>45</xdr:row>
      <xdr:rowOff>0</xdr:rowOff>
    </xdr:from>
    <xdr:to>
      <xdr:col>7</xdr:col>
      <xdr:colOff>171450</xdr:colOff>
      <xdr:row>45</xdr:row>
      <xdr:rowOff>0</xdr:rowOff>
    </xdr:to>
    <xdr:sp macro="" textlink="">
      <xdr:nvSpPr>
        <xdr:cNvPr id="116739" name="Text Box 3"/>
        <xdr:cNvSpPr txBox="1">
          <a:spLocks noChangeArrowheads="1"/>
        </xdr:cNvSpPr>
      </xdr:nvSpPr>
      <xdr:spPr bwMode="auto">
        <a:xfrm>
          <a:off x="4333875" y="7553325"/>
          <a:ext cx="1447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xdr:col>
      <xdr:colOff>0</xdr:colOff>
      <xdr:row>45</xdr:row>
      <xdr:rowOff>0</xdr:rowOff>
    </xdr:from>
    <xdr:to>
      <xdr:col>6</xdr:col>
      <xdr:colOff>0</xdr:colOff>
      <xdr:row>45</xdr:row>
      <xdr:rowOff>0</xdr:rowOff>
    </xdr:to>
    <xdr:sp macro="" textlink="">
      <xdr:nvSpPr>
        <xdr:cNvPr id="116740" name="Text Box 4"/>
        <xdr:cNvSpPr txBox="1">
          <a:spLocks noChangeArrowheads="1"/>
        </xdr:cNvSpPr>
      </xdr:nvSpPr>
      <xdr:spPr bwMode="auto">
        <a:xfrm>
          <a:off x="4629150" y="7553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7</xdr:col>
      <xdr:colOff>0</xdr:colOff>
      <xdr:row>45</xdr:row>
      <xdr:rowOff>0</xdr:rowOff>
    </xdr:from>
    <xdr:to>
      <xdr:col>7</xdr:col>
      <xdr:colOff>266700</xdr:colOff>
      <xdr:row>45</xdr:row>
      <xdr:rowOff>0</xdr:rowOff>
    </xdr:to>
    <xdr:sp macro="" textlink="">
      <xdr:nvSpPr>
        <xdr:cNvPr id="116741" name="Text Box 5"/>
        <xdr:cNvSpPr txBox="1">
          <a:spLocks noChangeArrowheads="1"/>
        </xdr:cNvSpPr>
      </xdr:nvSpPr>
      <xdr:spPr bwMode="auto">
        <a:xfrm>
          <a:off x="5610225" y="7553325"/>
          <a:ext cx="266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5</a:t>
          </a: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7</xdr:col>
      <xdr:colOff>95250</xdr:colOff>
      <xdr:row>45</xdr:row>
      <xdr:rowOff>0</xdr:rowOff>
    </xdr:from>
    <xdr:to>
      <xdr:col>7</xdr:col>
      <xdr:colOff>295275</xdr:colOff>
      <xdr:row>45</xdr:row>
      <xdr:rowOff>0</xdr:rowOff>
    </xdr:to>
    <xdr:sp macro="" textlink="">
      <xdr:nvSpPr>
        <xdr:cNvPr id="116742" name="Text Box 6"/>
        <xdr:cNvSpPr txBox="1">
          <a:spLocks noChangeArrowheads="1"/>
        </xdr:cNvSpPr>
      </xdr:nvSpPr>
      <xdr:spPr bwMode="auto">
        <a:xfrm>
          <a:off x="5705475" y="75533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4</xdr:col>
      <xdr:colOff>752475</xdr:colOff>
      <xdr:row>45</xdr:row>
      <xdr:rowOff>0</xdr:rowOff>
    </xdr:from>
    <xdr:to>
      <xdr:col>5</xdr:col>
      <xdr:colOff>238125</xdr:colOff>
      <xdr:row>45</xdr:row>
      <xdr:rowOff>0</xdr:rowOff>
    </xdr:to>
    <xdr:sp macro="" textlink="">
      <xdr:nvSpPr>
        <xdr:cNvPr id="116743" name="Text Box 7"/>
        <xdr:cNvSpPr txBox="1">
          <a:spLocks noChangeArrowheads="1"/>
        </xdr:cNvSpPr>
      </xdr:nvSpPr>
      <xdr:spPr bwMode="auto">
        <a:xfrm>
          <a:off x="3419475" y="7553325"/>
          <a:ext cx="466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15</xdr:col>
      <xdr:colOff>9525</xdr:colOff>
      <xdr:row>45</xdr:row>
      <xdr:rowOff>0</xdr:rowOff>
    </xdr:from>
    <xdr:to>
      <xdr:col>15</xdr:col>
      <xdr:colOff>200025</xdr:colOff>
      <xdr:row>45</xdr:row>
      <xdr:rowOff>0</xdr:rowOff>
    </xdr:to>
    <xdr:sp macro="" textlink="">
      <xdr:nvSpPr>
        <xdr:cNvPr id="116744" name="Text Box 8"/>
        <xdr:cNvSpPr txBox="1">
          <a:spLocks noChangeArrowheads="1"/>
        </xdr:cNvSpPr>
      </xdr:nvSpPr>
      <xdr:spPr bwMode="auto">
        <a:xfrm>
          <a:off x="12220575" y="7553325"/>
          <a:ext cx="190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10</xdr:col>
      <xdr:colOff>190500</xdr:colOff>
      <xdr:row>45</xdr:row>
      <xdr:rowOff>0</xdr:rowOff>
    </xdr:from>
    <xdr:to>
      <xdr:col>10</xdr:col>
      <xdr:colOff>190500</xdr:colOff>
      <xdr:row>45</xdr:row>
      <xdr:rowOff>0</xdr:rowOff>
    </xdr:to>
    <xdr:sp macro="" textlink="">
      <xdr:nvSpPr>
        <xdr:cNvPr id="116747" name="Text Box 11"/>
        <xdr:cNvSpPr txBox="1">
          <a:spLocks noChangeArrowheads="1"/>
        </xdr:cNvSpPr>
      </xdr:nvSpPr>
      <xdr:spPr bwMode="auto">
        <a:xfrm>
          <a:off x="8905875" y="7553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8</xdr:col>
      <xdr:colOff>0</xdr:colOff>
      <xdr:row>44</xdr:row>
      <xdr:rowOff>142875</xdr:rowOff>
    </xdr:from>
    <xdr:to>
      <xdr:col>8</xdr:col>
      <xdr:colOff>0</xdr:colOff>
      <xdr:row>45</xdr:row>
      <xdr:rowOff>0</xdr:rowOff>
    </xdr:to>
    <xdr:sp macro="" textlink="">
      <xdr:nvSpPr>
        <xdr:cNvPr id="116748" name="Text Box 12"/>
        <xdr:cNvSpPr txBox="1">
          <a:spLocks noChangeArrowheads="1"/>
        </xdr:cNvSpPr>
      </xdr:nvSpPr>
      <xdr:spPr bwMode="auto">
        <a:xfrm>
          <a:off x="6591300" y="7524750"/>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5</xdr:col>
      <xdr:colOff>714375</xdr:colOff>
      <xdr:row>48</xdr:row>
      <xdr:rowOff>0</xdr:rowOff>
    </xdr:from>
    <xdr:to>
      <xdr:col>7</xdr:col>
      <xdr:colOff>200025</xdr:colOff>
      <xdr:row>48</xdr:row>
      <xdr:rowOff>0</xdr:rowOff>
    </xdr:to>
    <xdr:sp macro="" textlink="">
      <xdr:nvSpPr>
        <xdr:cNvPr id="116749" name="Text Box 13"/>
        <xdr:cNvSpPr txBox="1">
          <a:spLocks noChangeArrowheads="1"/>
        </xdr:cNvSpPr>
      </xdr:nvSpPr>
      <xdr:spPr bwMode="auto">
        <a:xfrm>
          <a:off x="4362450" y="8067675"/>
          <a:ext cx="1447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7</xdr:col>
      <xdr:colOff>0</xdr:colOff>
      <xdr:row>48</xdr:row>
      <xdr:rowOff>0</xdr:rowOff>
    </xdr:from>
    <xdr:to>
      <xdr:col>7</xdr:col>
      <xdr:colOff>266700</xdr:colOff>
      <xdr:row>48</xdr:row>
      <xdr:rowOff>0</xdr:rowOff>
    </xdr:to>
    <xdr:sp macro="" textlink="">
      <xdr:nvSpPr>
        <xdr:cNvPr id="116750" name="Text Box 14"/>
        <xdr:cNvSpPr txBox="1">
          <a:spLocks noChangeArrowheads="1"/>
        </xdr:cNvSpPr>
      </xdr:nvSpPr>
      <xdr:spPr bwMode="auto">
        <a:xfrm>
          <a:off x="5610225" y="8067675"/>
          <a:ext cx="266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5</a:t>
          </a: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5</xdr:col>
      <xdr:colOff>0</xdr:colOff>
      <xdr:row>48</xdr:row>
      <xdr:rowOff>0</xdr:rowOff>
    </xdr:from>
    <xdr:to>
      <xdr:col>5</xdr:col>
      <xdr:colOff>200025</xdr:colOff>
      <xdr:row>48</xdr:row>
      <xdr:rowOff>0</xdr:rowOff>
    </xdr:to>
    <xdr:sp macro="" textlink="">
      <xdr:nvSpPr>
        <xdr:cNvPr id="116751" name="Text Box 15"/>
        <xdr:cNvSpPr txBox="1">
          <a:spLocks noChangeArrowheads="1"/>
        </xdr:cNvSpPr>
      </xdr:nvSpPr>
      <xdr:spPr bwMode="auto">
        <a:xfrm>
          <a:off x="3648075" y="80676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4</xdr:col>
      <xdr:colOff>752475</xdr:colOff>
      <xdr:row>48</xdr:row>
      <xdr:rowOff>0</xdr:rowOff>
    </xdr:from>
    <xdr:to>
      <xdr:col>5</xdr:col>
      <xdr:colOff>238125</xdr:colOff>
      <xdr:row>48</xdr:row>
      <xdr:rowOff>0</xdr:rowOff>
    </xdr:to>
    <xdr:sp macro="" textlink="">
      <xdr:nvSpPr>
        <xdr:cNvPr id="116752" name="Text Box 16"/>
        <xdr:cNvSpPr txBox="1">
          <a:spLocks noChangeArrowheads="1"/>
        </xdr:cNvSpPr>
      </xdr:nvSpPr>
      <xdr:spPr bwMode="auto">
        <a:xfrm>
          <a:off x="3419475" y="8067675"/>
          <a:ext cx="466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8</xdr:col>
      <xdr:colOff>9525</xdr:colOff>
      <xdr:row>48</xdr:row>
      <xdr:rowOff>0</xdr:rowOff>
    </xdr:from>
    <xdr:to>
      <xdr:col>8</xdr:col>
      <xdr:colOff>200025</xdr:colOff>
      <xdr:row>48</xdr:row>
      <xdr:rowOff>0</xdr:rowOff>
    </xdr:to>
    <xdr:sp macro="" textlink="">
      <xdr:nvSpPr>
        <xdr:cNvPr id="116753" name="Text Box 17"/>
        <xdr:cNvSpPr txBox="1">
          <a:spLocks noChangeArrowheads="1"/>
        </xdr:cNvSpPr>
      </xdr:nvSpPr>
      <xdr:spPr bwMode="auto">
        <a:xfrm>
          <a:off x="6600825" y="8067675"/>
          <a:ext cx="190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15</xdr:col>
      <xdr:colOff>9525</xdr:colOff>
      <xdr:row>48</xdr:row>
      <xdr:rowOff>0</xdr:rowOff>
    </xdr:from>
    <xdr:to>
      <xdr:col>15</xdr:col>
      <xdr:colOff>200025</xdr:colOff>
      <xdr:row>48</xdr:row>
      <xdr:rowOff>0</xdr:rowOff>
    </xdr:to>
    <xdr:sp macro="" textlink="">
      <xdr:nvSpPr>
        <xdr:cNvPr id="116754" name="Text Box 18"/>
        <xdr:cNvSpPr txBox="1">
          <a:spLocks noChangeArrowheads="1"/>
        </xdr:cNvSpPr>
      </xdr:nvSpPr>
      <xdr:spPr bwMode="auto">
        <a:xfrm>
          <a:off x="12220575" y="8067675"/>
          <a:ext cx="190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5</xdr:col>
      <xdr:colOff>9525</xdr:colOff>
      <xdr:row>48</xdr:row>
      <xdr:rowOff>0</xdr:rowOff>
    </xdr:from>
    <xdr:to>
      <xdr:col>5</xdr:col>
      <xdr:colOff>200025</xdr:colOff>
      <xdr:row>48</xdr:row>
      <xdr:rowOff>0</xdr:rowOff>
    </xdr:to>
    <xdr:sp macro="" textlink="">
      <xdr:nvSpPr>
        <xdr:cNvPr id="116759" name="Text Box 23"/>
        <xdr:cNvSpPr txBox="1">
          <a:spLocks noChangeArrowheads="1"/>
        </xdr:cNvSpPr>
      </xdr:nvSpPr>
      <xdr:spPr bwMode="auto">
        <a:xfrm>
          <a:off x="3657600" y="8067675"/>
          <a:ext cx="190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8</xdr:col>
      <xdr:colOff>0</xdr:colOff>
      <xdr:row>48</xdr:row>
      <xdr:rowOff>0</xdr:rowOff>
    </xdr:from>
    <xdr:to>
      <xdr:col>8</xdr:col>
      <xdr:colOff>0</xdr:colOff>
      <xdr:row>48</xdr:row>
      <xdr:rowOff>0</xdr:rowOff>
    </xdr:to>
    <xdr:sp macro="" textlink="">
      <xdr:nvSpPr>
        <xdr:cNvPr id="116760" name="Text Box 24"/>
        <xdr:cNvSpPr txBox="1">
          <a:spLocks noChangeArrowheads="1"/>
        </xdr:cNvSpPr>
      </xdr:nvSpPr>
      <xdr:spPr bwMode="auto">
        <a:xfrm>
          <a:off x="6591300" y="8067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17</xdr:col>
      <xdr:colOff>0</xdr:colOff>
      <xdr:row>45</xdr:row>
      <xdr:rowOff>0</xdr:rowOff>
    </xdr:from>
    <xdr:to>
      <xdr:col>17</xdr:col>
      <xdr:colOff>266700</xdr:colOff>
      <xdr:row>45</xdr:row>
      <xdr:rowOff>0</xdr:rowOff>
    </xdr:to>
    <xdr:sp macro="" textlink="">
      <xdr:nvSpPr>
        <xdr:cNvPr id="116761" name="Text Box 25"/>
        <xdr:cNvSpPr txBox="1">
          <a:spLocks noChangeArrowheads="1"/>
        </xdr:cNvSpPr>
      </xdr:nvSpPr>
      <xdr:spPr bwMode="auto">
        <a:xfrm>
          <a:off x="14173200" y="7553325"/>
          <a:ext cx="266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15</xdr:col>
      <xdr:colOff>685800</xdr:colOff>
      <xdr:row>45</xdr:row>
      <xdr:rowOff>0</xdr:rowOff>
    </xdr:from>
    <xdr:to>
      <xdr:col>17</xdr:col>
      <xdr:colOff>171450</xdr:colOff>
      <xdr:row>45</xdr:row>
      <xdr:rowOff>0</xdr:rowOff>
    </xdr:to>
    <xdr:sp macro="" textlink="">
      <xdr:nvSpPr>
        <xdr:cNvPr id="116762" name="Text Box 26"/>
        <xdr:cNvSpPr txBox="1">
          <a:spLocks noChangeArrowheads="1"/>
        </xdr:cNvSpPr>
      </xdr:nvSpPr>
      <xdr:spPr bwMode="auto">
        <a:xfrm>
          <a:off x="12896850" y="7553325"/>
          <a:ext cx="1447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16</xdr:col>
      <xdr:colOff>0</xdr:colOff>
      <xdr:row>45</xdr:row>
      <xdr:rowOff>0</xdr:rowOff>
    </xdr:from>
    <xdr:to>
      <xdr:col>16</xdr:col>
      <xdr:colOff>0</xdr:colOff>
      <xdr:row>45</xdr:row>
      <xdr:rowOff>0</xdr:rowOff>
    </xdr:to>
    <xdr:sp macro="" textlink="">
      <xdr:nvSpPr>
        <xdr:cNvPr id="116763" name="Text Box 27"/>
        <xdr:cNvSpPr txBox="1">
          <a:spLocks noChangeArrowheads="1"/>
        </xdr:cNvSpPr>
      </xdr:nvSpPr>
      <xdr:spPr bwMode="auto">
        <a:xfrm>
          <a:off x="13192125" y="7553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17</xdr:col>
      <xdr:colOff>0</xdr:colOff>
      <xdr:row>45</xdr:row>
      <xdr:rowOff>0</xdr:rowOff>
    </xdr:from>
    <xdr:to>
      <xdr:col>17</xdr:col>
      <xdr:colOff>266700</xdr:colOff>
      <xdr:row>45</xdr:row>
      <xdr:rowOff>0</xdr:rowOff>
    </xdr:to>
    <xdr:sp macro="" textlink="">
      <xdr:nvSpPr>
        <xdr:cNvPr id="116764" name="Text Box 28"/>
        <xdr:cNvSpPr txBox="1">
          <a:spLocks noChangeArrowheads="1"/>
        </xdr:cNvSpPr>
      </xdr:nvSpPr>
      <xdr:spPr bwMode="auto">
        <a:xfrm>
          <a:off x="14173200" y="7553325"/>
          <a:ext cx="266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5</a:t>
          </a: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17</xdr:col>
      <xdr:colOff>95250</xdr:colOff>
      <xdr:row>45</xdr:row>
      <xdr:rowOff>0</xdr:rowOff>
    </xdr:from>
    <xdr:to>
      <xdr:col>17</xdr:col>
      <xdr:colOff>295275</xdr:colOff>
      <xdr:row>45</xdr:row>
      <xdr:rowOff>0</xdr:rowOff>
    </xdr:to>
    <xdr:sp macro="" textlink="">
      <xdr:nvSpPr>
        <xdr:cNvPr id="116765" name="Text Box 29"/>
        <xdr:cNvSpPr txBox="1">
          <a:spLocks noChangeArrowheads="1"/>
        </xdr:cNvSpPr>
      </xdr:nvSpPr>
      <xdr:spPr bwMode="auto">
        <a:xfrm>
          <a:off x="14268450" y="75533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14</xdr:col>
      <xdr:colOff>752475</xdr:colOff>
      <xdr:row>45</xdr:row>
      <xdr:rowOff>0</xdr:rowOff>
    </xdr:from>
    <xdr:to>
      <xdr:col>15</xdr:col>
      <xdr:colOff>238125</xdr:colOff>
      <xdr:row>45</xdr:row>
      <xdr:rowOff>0</xdr:rowOff>
    </xdr:to>
    <xdr:sp macro="" textlink="">
      <xdr:nvSpPr>
        <xdr:cNvPr id="116766" name="Text Box 30"/>
        <xdr:cNvSpPr txBox="1">
          <a:spLocks noChangeArrowheads="1"/>
        </xdr:cNvSpPr>
      </xdr:nvSpPr>
      <xdr:spPr bwMode="auto">
        <a:xfrm>
          <a:off x="11982450" y="7553325"/>
          <a:ext cx="466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18</xdr:col>
      <xdr:colOff>0</xdr:colOff>
      <xdr:row>44</xdr:row>
      <xdr:rowOff>142875</xdr:rowOff>
    </xdr:from>
    <xdr:to>
      <xdr:col>18</xdr:col>
      <xdr:colOff>0</xdr:colOff>
      <xdr:row>45</xdr:row>
      <xdr:rowOff>0</xdr:rowOff>
    </xdr:to>
    <xdr:sp macro="" textlink="">
      <xdr:nvSpPr>
        <xdr:cNvPr id="116769" name="Text Box 33"/>
        <xdr:cNvSpPr txBox="1">
          <a:spLocks noChangeArrowheads="1"/>
        </xdr:cNvSpPr>
      </xdr:nvSpPr>
      <xdr:spPr bwMode="auto">
        <a:xfrm>
          <a:off x="15154275" y="7524750"/>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5</xdr:col>
      <xdr:colOff>0</xdr:colOff>
      <xdr:row>47</xdr:row>
      <xdr:rowOff>123825</xdr:rowOff>
    </xdr:from>
    <xdr:to>
      <xdr:col>5</xdr:col>
      <xdr:colOff>0</xdr:colOff>
      <xdr:row>48</xdr:row>
      <xdr:rowOff>0</xdr:rowOff>
    </xdr:to>
    <xdr:sp macro="" textlink="">
      <xdr:nvSpPr>
        <xdr:cNvPr id="116770" name="Text Box 34"/>
        <xdr:cNvSpPr txBox="1">
          <a:spLocks noChangeArrowheads="1"/>
        </xdr:cNvSpPr>
      </xdr:nvSpPr>
      <xdr:spPr bwMode="auto">
        <a:xfrm>
          <a:off x="3648075" y="8020050"/>
          <a:ext cx="0"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5</xdr:col>
      <xdr:colOff>0</xdr:colOff>
      <xdr:row>47</xdr:row>
      <xdr:rowOff>123825</xdr:rowOff>
    </xdr:from>
    <xdr:to>
      <xdr:col>5</xdr:col>
      <xdr:colOff>0</xdr:colOff>
      <xdr:row>48</xdr:row>
      <xdr:rowOff>0</xdr:rowOff>
    </xdr:to>
    <xdr:sp macro="" textlink="">
      <xdr:nvSpPr>
        <xdr:cNvPr id="116771" name="Text Box 35"/>
        <xdr:cNvSpPr txBox="1">
          <a:spLocks noChangeArrowheads="1"/>
        </xdr:cNvSpPr>
      </xdr:nvSpPr>
      <xdr:spPr bwMode="auto">
        <a:xfrm>
          <a:off x="3648075" y="8020050"/>
          <a:ext cx="0"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15</xdr:col>
      <xdr:colOff>0</xdr:colOff>
      <xdr:row>46</xdr:row>
      <xdr:rowOff>142875</xdr:rowOff>
    </xdr:from>
    <xdr:to>
      <xdr:col>15</xdr:col>
      <xdr:colOff>200025</xdr:colOff>
      <xdr:row>47</xdr:row>
      <xdr:rowOff>19050</xdr:rowOff>
    </xdr:to>
    <xdr:sp macro="" textlink="">
      <xdr:nvSpPr>
        <xdr:cNvPr id="116773" name="Text Box 37"/>
        <xdr:cNvSpPr txBox="1">
          <a:spLocks noChangeArrowheads="1"/>
        </xdr:cNvSpPr>
      </xdr:nvSpPr>
      <xdr:spPr bwMode="auto">
        <a:xfrm>
          <a:off x="12211050" y="7867650"/>
          <a:ext cx="20002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17</xdr:col>
      <xdr:colOff>9525</xdr:colOff>
      <xdr:row>46</xdr:row>
      <xdr:rowOff>142875</xdr:rowOff>
    </xdr:from>
    <xdr:to>
      <xdr:col>17</xdr:col>
      <xdr:colOff>200025</xdr:colOff>
      <xdr:row>47</xdr:row>
      <xdr:rowOff>19050</xdr:rowOff>
    </xdr:to>
    <xdr:sp macro="" textlink="">
      <xdr:nvSpPr>
        <xdr:cNvPr id="116774" name="Text Box 38"/>
        <xdr:cNvSpPr txBox="1">
          <a:spLocks noChangeArrowheads="1"/>
        </xdr:cNvSpPr>
      </xdr:nvSpPr>
      <xdr:spPr bwMode="auto">
        <a:xfrm>
          <a:off x="14182725" y="7867650"/>
          <a:ext cx="190500"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14</xdr:col>
      <xdr:colOff>28575</xdr:colOff>
      <xdr:row>45</xdr:row>
      <xdr:rowOff>114300</xdr:rowOff>
    </xdr:from>
    <xdr:to>
      <xdr:col>14</xdr:col>
      <xdr:colOff>219075</xdr:colOff>
      <xdr:row>46</xdr:row>
      <xdr:rowOff>142875</xdr:rowOff>
    </xdr:to>
    <xdr:sp macro="" textlink="">
      <xdr:nvSpPr>
        <xdr:cNvPr id="116775" name="Text Box 39"/>
        <xdr:cNvSpPr txBox="1">
          <a:spLocks noChangeArrowheads="1"/>
        </xdr:cNvSpPr>
      </xdr:nvSpPr>
      <xdr:spPr bwMode="auto">
        <a:xfrm>
          <a:off x="11258550" y="7667625"/>
          <a:ext cx="1905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15</xdr:col>
      <xdr:colOff>0</xdr:colOff>
      <xdr:row>45</xdr:row>
      <xdr:rowOff>142875</xdr:rowOff>
    </xdr:from>
    <xdr:to>
      <xdr:col>15</xdr:col>
      <xdr:colOff>0</xdr:colOff>
      <xdr:row>47</xdr:row>
      <xdr:rowOff>0</xdr:rowOff>
    </xdr:to>
    <xdr:sp macro="" textlink="">
      <xdr:nvSpPr>
        <xdr:cNvPr id="116776" name="Text Box 40"/>
        <xdr:cNvSpPr txBox="1">
          <a:spLocks noChangeArrowheads="1"/>
        </xdr:cNvSpPr>
      </xdr:nvSpPr>
      <xdr:spPr bwMode="auto">
        <a:xfrm>
          <a:off x="12211050" y="769620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15</xdr:col>
      <xdr:colOff>0</xdr:colOff>
      <xdr:row>47</xdr:row>
      <xdr:rowOff>142875</xdr:rowOff>
    </xdr:from>
    <xdr:to>
      <xdr:col>15</xdr:col>
      <xdr:colOff>200025</xdr:colOff>
      <xdr:row>48</xdr:row>
      <xdr:rowOff>0</xdr:rowOff>
    </xdr:to>
    <xdr:sp macro="" textlink="">
      <xdr:nvSpPr>
        <xdr:cNvPr id="116778" name="Text Box 42"/>
        <xdr:cNvSpPr txBox="1">
          <a:spLocks noChangeArrowheads="1"/>
        </xdr:cNvSpPr>
      </xdr:nvSpPr>
      <xdr:spPr bwMode="auto">
        <a:xfrm>
          <a:off x="12211050" y="8039100"/>
          <a:ext cx="200025"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17</xdr:col>
      <xdr:colOff>9525</xdr:colOff>
      <xdr:row>47</xdr:row>
      <xdr:rowOff>142875</xdr:rowOff>
    </xdr:from>
    <xdr:to>
      <xdr:col>17</xdr:col>
      <xdr:colOff>200025</xdr:colOff>
      <xdr:row>48</xdr:row>
      <xdr:rowOff>0</xdr:rowOff>
    </xdr:to>
    <xdr:sp macro="" textlink="">
      <xdr:nvSpPr>
        <xdr:cNvPr id="116779" name="Text Box 43"/>
        <xdr:cNvSpPr txBox="1">
          <a:spLocks noChangeArrowheads="1"/>
        </xdr:cNvSpPr>
      </xdr:nvSpPr>
      <xdr:spPr bwMode="auto">
        <a:xfrm>
          <a:off x="14182725" y="8039100"/>
          <a:ext cx="19050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15</xdr:col>
      <xdr:colOff>9525</xdr:colOff>
      <xdr:row>46</xdr:row>
      <xdr:rowOff>142875</xdr:rowOff>
    </xdr:from>
    <xdr:to>
      <xdr:col>15</xdr:col>
      <xdr:colOff>200025</xdr:colOff>
      <xdr:row>48</xdr:row>
      <xdr:rowOff>0</xdr:rowOff>
    </xdr:to>
    <xdr:sp macro="" textlink="">
      <xdr:nvSpPr>
        <xdr:cNvPr id="116780" name="Text Box 44"/>
        <xdr:cNvSpPr txBox="1">
          <a:spLocks noChangeArrowheads="1"/>
        </xdr:cNvSpPr>
      </xdr:nvSpPr>
      <xdr:spPr bwMode="auto">
        <a:xfrm>
          <a:off x="12220575" y="7867650"/>
          <a:ext cx="1905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16</xdr:col>
      <xdr:colOff>0</xdr:colOff>
      <xdr:row>46</xdr:row>
      <xdr:rowOff>142875</xdr:rowOff>
    </xdr:from>
    <xdr:to>
      <xdr:col>16</xdr:col>
      <xdr:colOff>0</xdr:colOff>
      <xdr:row>48</xdr:row>
      <xdr:rowOff>0</xdr:rowOff>
    </xdr:to>
    <xdr:sp macro="" textlink="">
      <xdr:nvSpPr>
        <xdr:cNvPr id="116781" name="Text Box 45"/>
        <xdr:cNvSpPr txBox="1">
          <a:spLocks noChangeArrowheads="1"/>
        </xdr:cNvSpPr>
      </xdr:nvSpPr>
      <xdr:spPr bwMode="auto">
        <a:xfrm>
          <a:off x="13192125" y="78676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17</xdr:col>
      <xdr:colOff>981075</xdr:colOff>
      <xdr:row>46</xdr:row>
      <xdr:rowOff>142875</xdr:rowOff>
    </xdr:from>
    <xdr:to>
      <xdr:col>18</xdr:col>
      <xdr:colOff>304800</xdr:colOff>
      <xdr:row>47</xdr:row>
      <xdr:rowOff>19050</xdr:rowOff>
    </xdr:to>
    <xdr:sp macro="" textlink="">
      <xdr:nvSpPr>
        <xdr:cNvPr id="116782" name="Text Box 46"/>
        <xdr:cNvSpPr txBox="1">
          <a:spLocks noChangeArrowheads="1"/>
        </xdr:cNvSpPr>
      </xdr:nvSpPr>
      <xdr:spPr bwMode="auto">
        <a:xfrm>
          <a:off x="15154275" y="7867650"/>
          <a:ext cx="304800"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18</xdr:col>
      <xdr:colOff>9525</xdr:colOff>
      <xdr:row>46</xdr:row>
      <xdr:rowOff>142875</xdr:rowOff>
    </xdr:from>
    <xdr:to>
      <xdr:col>18</xdr:col>
      <xdr:colOff>200025</xdr:colOff>
      <xdr:row>47</xdr:row>
      <xdr:rowOff>19050</xdr:rowOff>
    </xdr:to>
    <xdr:sp macro="" textlink="">
      <xdr:nvSpPr>
        <xdr:cNvPr id="116783" name="Text Box 47"/>
        <xdr:cNvSpPr txBox="1">
          <a:spLocks noChangeArrowheads="1"/>
        </xdr:cNvSpPr>
      </xdr:nvSpPr>
      <xdr:spPr bwMode="auto">
        <a:xfrm>
          <a:off x="15163800" y="7867650"/>
          <a:ext cx="190500"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18</xdr:col>
      <xdr:colOff>9525</xdr:colOff>
      <xdr:row>47</xdr:row>
      <xdr:rowOff>142875</xdr:rowOff>
    </xdr:from>
    <xdr:to>
      <xdr:col>18</xdr:col>
      <xdr:colOff>200025</xdr:colOff>
      <xdr:row>48</xdr:row>
      <xdr:rowOff>0</xdr:rowOff>
    </xdr:to>
    <xdr:sp macro="" textlink="">
      <xdr:nvSpPr>
        <xdr:cNvPr id="116784" name="Text Box 48"/>
        <xdr:cNvSpPr txBox="1">
          <a:spLocks noChangeArrowheads="1"/>
        </xdr:cNvSpPr>
      </xdr:nvSpPr>
      <xdr:spPr bwMode="auto">
        <a:xfrm>
          <a:off x="15163800" y="8039100"/>
          <a:ext cx="19050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16</xdr:col>
      <xdr:colOff>0</xdr:colOff>
      <xdr:row>46</xdr:row>
      <xdr:rowOff>142875</xdr:rowOff>
    </xdr:from>
    <xdr:to>
      <xdr:col>16</xdr:col>
      <xdr:colOff>200025</xdr:colOff>
      <xdr:row>47</xdr:row>
      <xdr:rowOff>19050</xdr:rowOff>
    </xdr:to>
    <xdr:sp macro="" textlink="">
      <xdr:nvSpPr>
        <xdr:cNvPr id="116788" name="Text Box 52"/>
        <xdr:cNvSpPr txBox="1">
          <a:spLocks noChangeArrowheads="1"/>
        </xdr:cNvSpPr>
      </xdr:nvSpPr>
      <xdr:spPr bwMode="auto">
        <a:xfrm>
          <a:off x="13192125" y="7867650"/>
          <a:ext cx="20002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16</xdr:col>
      <xdr:colOff>0</xdr:colOff>
      <xdr:row>47</xdr:row>
      <xdr:rowOff>142875</xdr:rowOff>
    </xdr:from>
    <xdr:to>
      <xdr:col>16</xdr:col>
      <xdr:colOff>200025</xdr:colOff>
      <xdr:row>48</xdr:row>
      <xdr:rowOff>0</xdr:rowOff>
    </xdr:to>
    <xdr:sp macro="" textlink="">
      <xdr:nvSpPr>
        <xdr:cNvPr id="116789" name="Text Box 53"/>
        <xdr:cNvSpPr txBox="1">
          <a:spLocks noChangeArrowheads="1"/>
        </xdr:cNvSpPr>
      </xdr:nvSpPr>
      <xdr:spPr bwMode="auto">
        <a:xfrm>
          <a:off x="13192125" y="8039100"/>
          <a:ext cx="200025"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16</xdr:col>
      <xdr:colOff>9525</xdr:colOff>
      <xdr:row>46</xdr:row>
      <xdr:rowOff>142875</xdr:rowOff>
    </xdr:from>
    <xdr:to>
      <xdr:col>16</xdr:col>
      <xdr:colOff>200025</xdr:colOff>
      <xdr:row>48</xdr:row>
      <xdr:rowOff>0</xdr:rowOff>
    </xdr:to>
    <xdr:sp macro="" textlink="">
      <xdr:nvSpPr>
        <xdr:cNvPr id="116790" name="Text Box 54"/>
        <xdr:cNvSpPr txBox="1">
          <a:spLocks noChangeArrowheads="1"/>
        </xdr:cNvSpPr>
      </xdr:nvSpPr>
      <xdr:spPr bwMode="auto">
        <a:xfrm>
          <a:off x="13201650" y="7867650"/>
          <a:ext cx="1905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68</xdr:row>
      <xdr:rowOff>0</xdr:rowOff>
    </xdr:from>
    <xdr:to>
      <xdr:col>5</xdr:col>
      <xdr:colOff>0</xdr:colOff>
      <xdr:row>68</xdr:row>
      <xdr:rowOff>0</xdr:rowOff>
    </xdr:to>
    <xdr:sp macro="" textlink="">
      <xdr:nvSpPr>
        <xdr:cNvPr id="117761" name="Text Box 1"/>
        <xdr:cNvSpPr txBox="1">
          <a:spLocks noChangeArrowheads="1"/>
        </xdr:cNvSpPr>
      </xdr:nvSpPr>
      <xdr:spPr bwMode="auto">
        <a:xfrm>
          <a:off x="3990975" y="11601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14</xdr:col>
      <xdr:colOff>0</xdr:colOff>
      <xdr:row>30</xdr:row>
      <xdr:rowOff>0</xdr:rowOff>
    </xdr:from>
    <xdr:to>
      <xdr:col>14</xdr:col>
      <xdr:colOff>-2147483648</xdr:colOff>
      <xdr:row>30</xdr:row>
      <xdr:rowOff>0</xdr:rowOff>
    </xdr:to>
    <xdr:sp macro="" textlink="">
      <xdr:nvSpPr>
        <xdr:cNvPr id="117762" name="Text Box 2"/>
        <xdr:cNvSpPr txBox="1">
          <a:spLocks noChangeArrowheads="1"/>
        </xdr:cNvSpPr>
      </xdr:nvSpPr>
      <xdr:spPr bwMode="auto">
        <a:xfrm>
          <a:off x="14154150" y="4981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13</xdr:col>
      <xdr:colOff>685800</xdr:colOff>
      <xdr:row>30</xdr:row>
      <xdr:rowOff>0</xdr:rowOff>
    </xdr:from>
    <xdr:to>
      <xdr:col>14</xdr:col>
      <xdr:colOff>-2147483648</xdr:colOff>
      <xdr:row>30</xdr:row>
      <xdr:rowOff>0</xdr:rowOff>
    </xdr:to>
    <xdr:sp macro="" textlink="">
      <xdr:nvSpPr>
        <xdr:cNvPr id="117763" name="Text Box 3"/>
        <xdr:cNvSpPr txBox="1">
          <a:spLocks noChangeArrowheads="1"/>
        </xdr:cNvSpPr>
      </xdr:nvSpPr>
      <xdr:spPr bwMode="auto">
        <a:xfrm>
          <a:off x="13468350" y="4981575"/>
          <a:ext cx="685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14</xdr:col>
      <xdr:colOff>0</xdr:colOff>
      <xdr:row>30</xdr:row>
      <xdr:rowOff>0</xdr:rowOff>
    </xdr:from>
    <xdr:to>
      <xdr:col>14</xdr:col>
      <xdr:colOff>-2147483648</xdr:colOff>
      <xdr:row>30</xdr:row>
      <xdr:rowOff>0</xdr:rowOff>
    </xdr:to>
    <xdr:sp macro="" textlink="">
      <xdr:nvSpPr>
        <xdr:cNvPr id="117764" name="Text Box 4"/>
        <xdr:cNvSpPr txBox="1">
          <a:spLocks noChangeArrowheads="1"/>
        </xdr:cNvSpPr>
      </xdr:nvSpPr>
      <xdr:spPr bwMode="auto">
        <a:xfrm>
          <a:off x="14154150" y="4981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14</xdr:col>
      <xdr:colOff>0</xdr:colOff>
      <xdr:row>30</xdr:row>
      <xdr:rowOff>0</xdr:rowOff>
    </xdr:from>
    <xdr:to>
      <xdr:col>14</xdr:col>
      <xdr:colOff>-2147483648</xdr:colOff>
      <xdr:row>30</xdr:row>
      <xdr:rowOff>0</xdr:rowOff>
    </xdr:to>
    <xdr:sp macro="" textlink="">
      <xdr:nvSpPr>
        <xdr:cNvPr id="117765" name="Text Box 5"/>
        <xdr:cNvSpPr txBox="1">
          <a:spLocks noChangeArrowheads="1"/>
        </xdr:cNvSpPr>
      </xdr:nvSpPr>
      <xdr:spPr bwMode="auto">
        <a:xfrm>
          <a:off x="14154150" y="4981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5</a:t>
          </a: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14</xdr:col>
      <xdr:colOff>0</xdr:colOff>
      <xdr:row>30</xdr:row>
      <xdr:rowOff>0</xdr:rowOff>
    </xdr:from>
    <xdr:to>
      <xdr:col>14</xdr:col>
      <xdr:colOff>-2147483648</xdr:colOff>
      <xdr:row>30</xdr:row>
      <xdr:rowOff>0</xdr:rowOff>
    </xdr:to>
    <xdr:sp macro="" textlink="">
      <xdr:nvSpPr>
        <xdr:cNvPr id="117766" name="Text Box 6"/>
        <xdr:cNvSpPr txBox="1">
          <a:spLocks noChangeArrowheads="1"/>
        </xdr:cNvSpPr>
      </xdr:nvSpPr>
      <xdr:spPr bwMode="auto">
        <a:xfrm>
          <a:off x="14154150" y="49815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12</xdr:col>
      <xdr:colOff>752475</xdr:colOff>
      <xdr:row>30</xdr:row>
      <xdr:rowOff>0</xdr:rowOff>
    </xdr:from>
    <xdr:to>
      <xdr:col>13</xdr:col>
      <xdr:colOff>238125</xdr:colOff>
      <xdr:row>30</xdr:row>
      <xdr:rowOff>0</xdr:rowOff>
    </xdr:to>
    <xdr:sp macro="" textlink="">
      <xdr:nvSpPr>
        <xdr:cNvPr id="117767" name="Text Box 7"/>
        <xdr:cNvSpPr txBox="1">
          <a:spLocks noChangeArrowheads="1"/>
        </xdr:cNvSpPr>
      </xdr:nvSpPr>
      <xdr:spPr bwMode="auto">
        <a:xfrm>
          <a:off x="12163425" y="4981575"/>
          <a:ext cx="857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13</xdr:col>
      <xdr:colOff>9525</xdr:colOff>
      <xdr:row>48</xdr:row>
      <xdr:rowOff>0</xdr:rowOff>
    </xdr:from>
    <xdr:to>
      <xdr:col>13</xdr:col>
      <xdr:colOff>200025</xdr:colOff>
      <xdr:row>48</xdr:row>
      <xdr:rowOff>0</xdr:rowOff>
    </xdr:to>
    <xdr:sp macro="" textlink="">
      <xdr:nvSpPr>
        <xdr:cNvPr id="117768" name="Text Box 8"/>
        <xdr:cNvSpPr txBox="1">
          <a:spLocks noChangeArrowheads="1"/>
        </xdr:cNvSpPr>
      </xdr:nvSpPr>
      <xdr:spPr bwMode="auto">
        <a:xfrm>
          <a:off x="12792075" y="8067675"/>
          <a:ext cx="190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8</xdr:col>
      <xdr:colOff>152400</xdr:colOff>
      <xdr:row>52</xdr:row>
      <xdr:rowOff>0</xdr:rowOff>
    </xdr:from>
    <xdr:to>
      <xdr:col>8</xdr:col>
      <xdr:colOff>152400</xdr:colOff>
      <xdr:row>52</xdr:row>
      <xdr:rowOff>0</xdr:rowOff>
    </xdr:to>
    <xdr:sp macro="" textlink="">
      <xdr:nvSpPr>
        <xdr:cNvPr id="117771" name="Text Box 11"/>
        <xdr:cNvSpPr txBox="1">
          <a:spLocks noChangeArrowheads="1"/>
        </xdr:cNvSpPr>
      </xdr:nvSpPr>
      <xdr:spPr bwMode="auto">
        <a:xfrm>
          <a:off x="7248525" y="8982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14</xdr:col>
      <xdr:colOff>0</xdr:colOff>
      <xdr:row>29</xdr:row>
      <xdr:rowOff>142875</xdr:rowOff>
    </xdr:from>
    <xdr:to>
      <xdr:col>14</xdr:col>
      <xdr:colOff>-2147483648</xdr:colOff>
      <xdr:row>30</xdr:row>
      <xdr:rowOff>0</xdr:rowOff>
    </xdr:to>
    <xdr:sp macro="" textlink="">
      <xdr:nvSpPr>
        <xdr:cNvPr id="117772" name="Text Box 12"/>
        <xdr:cNvSpPr txBox="1">
          <a:spLocks noChangeArrowheads="1"/>
        </xdr:cNvSpPr>
      </xdr:nvSpPr>
      <xdr:spPr bwMode="auto">
        <a:xfrm>
          <a:off x="14154150" y="4953000"/>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5</xdr:col>
      <xdr:colOff>714375</xdr:colOff>
      <xdr:row>68</xdr:row>
      <xdr:rowOff>0</xdr:rowOff>
    </xdr:from>
    <xdr:to>
      <xdr:col>6</xdr:col>
      <xdr:colOff>0</xdr:colOff>
      <xdr:row>68</xdr:row>
      <xdr:rowOff>0</xdr:rowOff>
    </xdr:to>
    <xdr:sp macro="" textlink="">
      <xdr:nvSpPr>
        <xdr:cNvPr id="117773" name="Text Box 13"/>
        <xdr:cNvSpPr txBox="1">
          <a:spLocks noChangeArrowheads="1"/>
        </xdr:cNvSpPr>
      </xdr:nvSpPr>
      <xdr:spPr bwMode="auto">
        <a:xfrm>
          <a:off x="4705350" y="11601450"/>
          <a:ext cx="266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6</xdr:col>
      <xdr:colOff>0</xdr:colOff>
      <xdr:row>68</xdr:row>
      <xdr:rowOff>0</xdr:rowOff>
    </xdr:from>
    <xdr:to>
      <xdr:col>6</xdr:col>
      <xdr:colOff>0</xdr:colOff>
      <xdr:row>68</xdr:row>
      <xdr:rowOff>0</xdr:rowOff>
    </xdr:to>
    <xdr:sp macro="" textlink="">
      <xdr:nvSpPr>
        <xdr:cNvPr id="117774" name="Text Box 14"/>
        <xdr:cNvSpPr txBox="1">
          <a:spLocks noChangeArrowheads="1"/>
        </xdr:cNvSpPr>
      </xdr:nvSpPr>
      <xdr:spPr bwMode="auto">
        <a:xfrm>
          <a:off x="4972050" y="11601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5</a:t>
          </a: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5</xdr:col>
      <xdr:colOff>0</xdr:colOff>
      <xdr:row>68</xdr:row>
      <xdr:rowOff>0</xdr:rowOff>
    </xdr:from>
    <xdr:to>
      <xdr:col>5</xdr:col>
      <xdr:colOff>200025</xdr:colOff>
      <xdr:row>68</xdr:row>
      <xdr:rowOff>0</xdr:rowOff>
    </xdr:to>
    <xdr:sp macro="" textlink="">
      <xdr:nvSpPr>
        <xdr:cNvPr id="117775" name="Text Box 15"/>
        <xdr:cNvSpPr txBox="1">
          <a:spLocks noChangeArrowheads="1"/>
        </xdr:cNvSpPr>
      </xdr:nvSpPr>
      <xdr:spPr bwMode="auto">
        <a:xfrm>
          <a:off x="3990975" y="116014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4</xdr:col>
      <xdr:colOff>752475</xdr:colOff>
      <xdr:row>68</xdr:row>
      <xdr:rowOff>0</xdr:rowOff>
    </xdr:from>
    <xdr:to>
      <xdr:col>5</xdr:col>
      <xdr:colOff>238125</xdr:colOff>
      <xdr:row>68</xdr:row>
      <xdr:rowOff>0</xdr:rowOff>
    </xdr:to>
    <xdr:sp macro="" textlink="">
      <xdr:nvSpPr>
        <xdr:cNvPr id="117776" name="Text Box 16"/>
        <xdr:cNvSpPr txBox="1">
          <a:spLocks noChangeArrowheads="1"/>
        </xdr:cNvSpPr>
      </xdr:nvSpPr>
      <xdr:spPr bwMode="auto">
        <a:xfrm>
          <a:off x="3762375" y="11601450"/>
          <a:ext cx="466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6</xdr:col>
      <xdr:colOff>9525</xdr:colOff>
      <xdr:row>68</xdr:row>
      <xdr:rowOff>0</xdr:rowOff>
    </xdr:from>
    <xdr:to>
      <xdr:col>6</xdr:col>
      <xdr:colOff>200025</xdr:colOff>
      <xdr:row>68</xdr:row>
      <xdr:rowOff>0</xdr:rowOff>
    </xdr:to>
    <xdr:sp macro="" textlink="">
      <xdr:nvSpPr>
        <xdr:cNvPr id="117777" name="Text Box 17"/>
        <xdr:cNvSpPr txBox="1">
          <a:spLocks noChangeArrowheads="1"/>
        </xdr:cNvSpPr>
      </xdr:nvSpPr>
      <xdr:spPr bwMode="auto">
        <a:xfrm>
          <a:off x="4981575" y="11601450"/>
          <a:ext cx="190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13</xdr:col>
      <xdr:colOff>9525</xdr:colOff>
      <xdr:row>51</xdr:row>
      <xdr:rowOff>0</xdr:rowOff>
    </xdr:from>
    <xdr:to>
      <xdr:col>13</xdr:col>
      <xdr:colOff>200025</xdr:colOff>
      <xdr:row>51</xdr:row>
      <xdr:rowOff>0</xdr:rowOff>
    </xdr:to>
    <xdr:sp macro="" textlink="">
      <xdr:nvSpPr>
        <xdr:cNvPr id="117778" name="Text Box 18"/>
        <xdr:cNvSpPr txBox="1">
          <a:spLocks noChangeArrowheads="1"/>
        </xdr:cNvSpPr>
      </xdr:nvSpPr>
      <xdr:spPr bwMode="auto">
        <a:xfrm>
          <a:off x="12792075" y="8810625"/>
          <a:ext cx="190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5</xdr:col>
      <xdr:colOff>9525</xdr:colOff>
      <xdr:row>68</xdr:row>
      <xdr:rowOff>0</xdr:rowOff>
    </xdr:from>
    <xdr:to>
      <xdr:col>5</xdr:col>
      <xdr:colOff>200025</xdr:colOff>
      <xdr:row>68</xdr:row>
      <xdr:rowOff>0</xdr:rowOff>
    </xdr:to>
    <xdr:sp macro="" textlink="">
      <xdr:nvSpPr>
        <xdr:cNvPr id="117783" name="Text Box 23"/>
        <xdr:cNvSpPr txBox="1">
          <a:spLocks noChangeArrowheads="1"/>
        </xdr:cNvSpPr>
      </xdr:nvSpPr>
      <xdr:spPr bwMode="auto">
        <a:xfrm>
          <a:off x="4000500" y="11601450"/>
          <a:ext cx="190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6</xdr:col>
      <xdr:colOff>0</xdr:colOff>
      <xdr:row>68</xdr:row>
      <xdr:rowOff>0</xdr:rowOff>
    </xdr:from>
    <xdr:to>
      <xdr:col>6</xdr:col>
      <xdr:colOff>0</xdr:colOff>
      <xdr:row>68</xdr:row>
      <xdr:rowOff>0</xdr:rowOff>
    </xdr:to>
    <xdr:sp macro="" textlink="">
      <xdr:nvSpPr>
        <xdr:cNvPr id="117784" name="Text Box 24"/>
        <xdr:cNvSpPr txBox="1">
          <a:spLocks noChangeArrowheads="1"/>
        </xdr:cNvSpPr>
      </xdr:nvSpPr>
      <xdr:spPr bwMode="auto">
        <a:xfrm>
          <a:off x="4972050" y="11601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14</xdr:col>
      <xdr:colOff>0</xdr:colOff>
      <xdr:row>48</xdr:row>
      <xdr:rowOff>0</xdr:rowOff>
    </xdr:from>
    <xdr:to>
      <xdr:col>14</xdr:col>
      <xdr:colOff>-2147483648</xdr:colOff>
      <xdr:row>48</xdr:row>
      <xdr:rowOff>0</xdr:rowOff>
    </xdr:to>
    <xdr:sp macro="" textlink="">
      <xdr:nvSpPr>
        <xdr:cNvPr id="117785" name="Text Box 25"/>
        <xdr:cNvSpPr txBox="1">
          <a:spLocks noChangeArrowheads="1"/>
        </xdr:cNvSpPr>
      </xdr:nvSpPr>
      <xdr:spPr bwMode="auto">
        <a:xfrm>
          <a:off x="14154150" y="8067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13</xdr:col>
      <xdr:colOff>685800</xdr:colOff>
      <xdr:row>48</xdr:row>
      <xdr:rowOff>0</xdr:rowOff>
    </xdr:from>
    <xdr:to>
      <xdr:col>14</xdr:col>
      <xdr:colOff>-2147483648</xdr:colOff>
      <xdr:row>48</xdr:row>
      <xdr:rowOff>0</xdr:rowOff>
    </xdr:to>
    <xdr:sp macro="" textlink="">
      <xdr:nvSpPr>
        <xdr:cNvPr id="117786" name="Text Box 26"/>
        <xdr:cNvSpPr txBox="1">
          <a:spLocks noChangeArrowheads="1"/>
        </xdr:cNvSpPr>
      </xdr:nvSpPr>
      <xdr:spPr bwMode="auto">
        <a:xfrm>
          <a:off x="13468350" y="8067675"/>
          <a:ext cx="685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14</xdr:col>
      <xdr:colOff>0</xdr:colOff>
      <xdr:row>48</xdr:row>
      <xdr:rowOff>0</xdr:rowOff>
    </xdr:from>
    <xdr:to>
      <xdr:col>14</xdr:col>
      <xdr:colOff>-2147483648</xdr:colOff>
      <xdr:row>48</xdr:row>
      <xdr:rowOff>0</xdr:rowOff>
    </xdr:to>
    <xdr:sp macro="" textlink="">
      <xdr:nvSpPr>
        <xdr:cNvPr id="117787" name="Text Box 27"/>
        <xdr:cNvSpPr txBox="1">
          <a:spLocks noChangeArrowheads="1"/>
        </xdr:cNvSpPr>
      </xdr:nvSpPr>
      <xdr:spPr bwMode="auto">
        <a:xfrm>
          <a:off x="14154150" y="8067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14</xdr:col>
      <xdr:colOff>0</xdr:colOff>
      <xdr:row>48</xdr:row>
      <xdr:rowOff>0</xdr:rowOff>
    </xdr:from>
    <xdr:to>
      <xdr:col>14</xdr:col>
      <xdr:colOff>-2147483648</xdr:colOff>
      <xdr:row>48</xdr:row>
      <xdr:rowOff>0</xdr:rowOff>
    </xdr:to>
    <xdr:sp macro="" textlink="">
      <xdr:nvSpPr>
        <xdr:cNvPr id="117788" name="Text Box 28"/>
        <xdr:cNvSpPr txBox="1">
          <a:spLocks noChangeArrowheads="1"/>
        </xdr:cNvSpPr>
      </xdr:nvSpPr>
      <xdr:spPr bwMode="auto">
        <a:xfrm>
          <a:off x="14154150" y="8067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5</a:t>
          </a: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14</xdr:col>
      <xdr:colOff>0</xdr:colOff>
      <xdr:row>48</xdr:row>
      <xdr:rowOff>0</xdr:rowOff>
    </xdr:from>
    <xdr:to>
      <xdr:col>14</xdr:col>
      <xdr:colOff>-2147483648</xdr:colOff>
      <xdr:row>48</xdr:row>
      <xdr:rowOff>0</xdr:rowOff>
    </xdr:to>
    <xdr:sp macro="" textlink="">
      <xdr:nvSpPr>
        <xdr:cNvPr id="117789" name="Text Box 29"/>
        <xdr:cNvSpPr txBox="1">
          <a:spLocks noChangeArrowheads="1"/>
        </xdr:cNvSpPr>
      </xdr:nvSpPr>
      <xdr:spPr bwMode="auto">
        <a:xfrm>
          <a:off x="14154150" y="8067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12</xdr:col>
      <xdr:colOff>752475</xdr:colOff>
      <xdr:row>48</xdr:row>
      <xdr:rowOff>0</xdr:rowOff>
    </xdr:from>
    <xdr:to>
      <xdr:col>13</xdr:col>
      <xdr:colOff>238125</xdr:colOff>
      <xdr:row>48</xdr:row>
      <xdr:rowOff>0</xdr:rowOff>
    </xdr:to>
    <xdr:sp macro="" textlink="">
      <xdr:nvSpPr>
        <xdr:cNvPr id="117790" name="Text Box 30"/>
        <xdr:cNvSpPr txBox="1">
          <a:spLocks noChangeArrowheads="1"/>
        </xdr:cNvSpPr>
      </xdr:nvSpPr>
      <xdr:spPr bwMode="auto">
        <a:xfrm>
          <a:off x="12163425" y="8067675"/>
          <a:ext cx="857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14</xdr:col>
      <xdr:colOff>0</xdr:colOff>
      <xdr:row>47</xdr:row>
      <xdr:rowOff>142875</xdr:rowOff>
    </xdr:from>
    <xdr:to>
      <xdr:col>14</xdr:col>
      <xdr:colOff>-2147483648</xdr:colOff>
      <xdr:row>48</xdr:row>
      <xdr:rowOff>0</xdr:rowOff>
    </xdr:to>
    <xdr:sp macro="" textlink="">
      <xdr:nvSpPr>
        <xdr:cNvPr id="117793" name="Text Box 33"/>
        <xdr:cNvSpPr txBox="1">
          <a:spLocks noChangeArrowheads="1"/>
        </xdr:cNvSpPr>
      </xdr:nvSpPr>
      <xdr:spPr bwMode="auto">
        <a:xfrm>
          <a:off x="14154150" y="8039100"/>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5</xdr:col>
      <xdr:colOff>0</xdr:colOff>
      <xdr:row>68</xdr:row>
      <xdr:rowOff>0</xdr:rowOff>
    </xdr:from>
    <xdr:to>
      <xdr:col>5</xdr:col>
      <xdr:colOff>0</xdr:colOff>
      <xdr:row>68</xdr:row>
      <xdr:rowOff>0</xdr:rowOff>
    </xdr:to>
    <xdr:sp macro="" textlink="">
      <xdr:nvSpPr>
        <xdr:cNvPr id="117794" name="Text Box 34"/>
        <xdr:cNvSpPr txBox="1">
          <a:spLocks noChangeArrowheads="1"/>
        </xdr:cNvSpPr>
      </xdr:nvSpPr>
      <xdr:spPr bwMode="auto">
        <a:xfrm>
          <a:off x="3990975" y="11601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13</xdr:col>
      <xdr:colOff>1019175</xdr:colOff>
      <xdr:row>49</xdr:row>
      <xdr:rowOff>142875</xdr:rowOff>
    </xdr:from>
    <xdr:to>
      <xdr:col>14</xdr:col>
      <xdr:colOff>-2147483648</xdr:colOff>
      <xdr:row>50</xdr:row>
      <xdr:rowOff>19050</xdr:rowOff>
    </xdr:to>
    <xdr:sp macro="" textlink="">
      <xdr:nvSpPr>
        <xdr:cNvPr id="117795" name="Text Box 35"/>
        <xdr:cNvSpPr txBox="1">
          <a:spLocks noChangeArrowheads="1"/>
        </xdr:cNvSpPr>
      </xdr:nvSpPr>
      <xdr:spPr bwMode="auto">
        <a:xfrm>
          <a:off x="13801725" y="8610600"/>
          <a:ext cx="35242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13</xdr:col>
      <xdr:colOff>0</xdr:colOff>
      <xdr:row>49</xdr:row>
      <xdr:rowOff>142875</xdr:rowOff>
    </xdr:from>
    <xdr:to>
      <xdr:col>13</xdr:col>
      <xdr:colOff>200025</xdr:colOff>
      <xdr:row>50</xdr:row>
      <xdr:rowOff>19050</xdr:rowOff>
    </xdr:to>
    <xdr:sp macro="" textlink="">
      <xdr:nvSpPr>
        <xdr:cNvPr id="117796" name="Text Box 36"/>
        <xdr:cNvSpPr txBox="1">
          <a:spLocks noChangeArrowheads="1"/>
        </xdr:cNvSpPr>
      </xdr:nvSpPr>
      <xdr:spPr bwMode="auto">
        <a:xfrm>
          <a:off x="12782550" y="8610600"/>
          <a:ext cx="20002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14</xdr:col>
      <xdr:colOff>0</xdr:colOff>
      <xdr:row>49</xdr:row>
      <xdr:rowOff>142875</xdr:rowOff>
    </xdr:from>
    <xdr:to>
      <xdr:col>14</xdr:col>
      <xdr:colOff>-2147483648</xdr:colOff>
      <xdr:row>50</xdr:row>
      <xdr:rowOff>19050</xdr:rowOff>
    </xdr:to>
    <xdr:sp macro="" textlink="">
      <xdr:nvSpPr>
        <xdr:cNvPr id="117797" name="Text Box 37"/>
        <xdr:cNvSpPr txBox="1">
          <a:spLocks noChangeArrowheads="1"/>
        </xdr:cNvSpPr>
      </xdr:nvSpPr>
      <xdr:spPr bwMode="auto">
        <a:xfrm>
          <a:off x="14154150" y="8610600"/>
          <a:ext cx="0"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13</xdr:col>
      <xdr:colOff>28575</xdr:colOff>
      <xdr:row>48</xdr:row>
      <xdr:rowOff>114300</xdr:rowOff>
    </xdr:from>
    <xdr:to>
      <xdr:col>13</xdr:col>
      <xdr:colOff>219075</xdr:colOff>
      <xdr:row>49</xdr:row>
      <xdr:rowOff>142875</xdr:rowOff>
    </xdr:to>
    <xdr:sp macro="" textlink="">
      <xdr:nvSpPr>
        <xdr:cNvPr id="117798" name="Text Box 38"/>
        <xdr:cNvSpPr txBox="1">
          <a:spLocks noChangeArrowheads="1"/>
        </xdr:cNvSpPr>
      </xdr:nvSpPr>
      <xdr:spPr bwMode="auto">
        <a:xfrm>
          <a:off x="12811125" y="8181975"/>
          <a:ext cx="1905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14</xdr:col>
      <xdr:colOff>0</xdr:colOff>
      <xdr:row>48</xdr:row>
      <xdr:rowOff>142875</xdr:rowOff>
    </xdr:from>
    <xdr:to>
      <xdr:col>14</xdr:col>
      <xdr:colOff>-2147483648</xdr:colOff>
      <xdr:row>50</xdr:row>
      <xdr:rowOff>0</xdr:rowOff>
    </xdr:to>
    <xdr:sp macro="" textlink="">
      <xdr:nvSpPr>
        <xdr:cNvPr id="117799" name="Text Box 39"/>
        <xdr:cNvSpPr txBox="1">
          <a:spLocks noChangeArrowheads="1"/>
        </xdr:cNvSpPr>
      </xdr:nvSpPr>
      <xdr:spPr bwMode="auto">
        <a:xfrm>
          <a:off x="14154150" y="8210550"/>
          <a:ext cx="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13</xdr:col>
      <xdr:colOff>714375</xdr:colOff>
      <xdr:row>50</xdr:row>
      <xdr:rowOff>142875</xdr:rowOff>
    </xdr:from>
    <xdr:to>
      <xdr:col>14</xdr:col>
      <xdr:colOff>-2147483648</xdr:colOff>
      <xdr:row>51</xdr:row>
      <xdr:rowOff>0</xdr:rowOff>
    </xdr:to>
    <xdr:sp macro="" textlink="">
      <xdr:nvSpPr>
        <xdr:cNvPr id="117800" name="Text Box 40"/>
        <xdr:cNvSpPr txBox="1">
          <a:spLocks noChangeArrowheads="1"/>
        </xdr:cNvSpPr>
      </xdr:nvSpPr>
      <xdr:spPr bwMode="auto">
        <a:xfrm>
          <a:off x="13496925" y="8782050"/>
          <a:ext cx="657225"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13</xdr:col>
      <xdr:colOff>0</xdr:colOff>
      <xdr:row>50</xdr:row>
      <xdr:rowOff>142875</xdr:rowOff>
    </xdr:from>
    <xdr:to>
      <xdr:col>13</xdr:col>
      <xdr:colOff>200025</xdr:colOff>
      <xdr:row>51</xdr:row>
      <xdr:rowOff>0</xdr:rowOff>
    </xdr:to>
    <xdr:sp macro="" textlink="">
      <xdr:nvSpPr>
        <xdr:cNvPr id="117801" name="Text Box 41"/>
        <xdr:cNvSpPr txBox="1">
          <a:spLocks noChangeArrowheads="1"/>
        </xdr:cNvSpPr>
      </xdr:nvSpPr>
      <xdr:spPr bwMode="auto">
        <a:xfrm>
          <a:off x="12782550" y="8782050"/>
          <a:ext cx="200025"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14</xdr:col>
      <xdr:colOff>0</xdr:colOff>
      <xdr:row>52</xdr:row>
      <xdr:rowOff>114300</xdr:rowOff>
    </xdr:from>
    <xdr:to>
      <xdr:col>14</xdr:col>
      <xdr:colOff>-2147483648</xdr:colOff>
      <xdr:row>52</xdr:row>
      <xdr:rowOff>142875</xdr:rowOff>
    </xdr:to>
    <xdr:sp macro="" textlink="">
      <xdr:nvSpPr>
        <xdr:cNvPr id="117802" name="Text Box 42"/>
        <xdr:cNvSpPr txBox="1">
          <a:spLocks noChangeArrowheads="1"/>
        </xdr:cNvSpPr>
      </xdr:nvSpPr>
      <xdr:spPr bwMode="auto">
        <a:xfrm>
          <a:off x="14154150" y="9096375"/>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14</xdr:col>
      <xdr:colOff>0</xdr:colOff>
      <xdr:row>49</xdr:row>
      <xdr:rowOff>142875</xdr:rowOff>
    </xdr:from>
    <xdr:to>
      <xdr:col>14</xdr:col>
      <xdr:colOff>-2147483648</xdr:colOff>
      <xdr:row>51</xdr:row>
      <xdr:rowOff>0</xdr:rowOff>
    </xdr:to>
    <xdr:sp macro="" textlink="">
      <xdr:nvSpPr>
        <xdr:cNvPr id="117804" name="Text Box 44"/>
        <xdr:cNvSpPr txBox="1">
          <a:spLocks noChangeArrowheads="1"/>
        </xdr:cNvSpPr>
      </xdr:nvSpPr>
      <xdr:spPr bwMode="auto">
        <a:xfrm>
          <a:off x="14154150" y="861060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14</xdr:col>
      <xdr:colOff>104775</xdr:colOff>
      <xdr:row>49</xdr:row>
      <xdr:rowOff>142875</xdr:rowOff>
    </xdr:from>
    <xdr:to>
      <xdr:col>15</xdr:col>
      <xdr:colOff>304800</xdr:colOff>
      <xdr:row>50</xdr:row>
      <xdr:rowOff>19050</xdr:rowOff>
    </xdr:to>
    <xdr:sp macro="" textlink="">
      <xdr:nvSpPr>
        <xdr:cNvPr id="117805" name="Text Box 45"/>
        <xdr:cNvSpPr txBox="1">
          <a:spLocks noChangeArrowheads="1"/>
        </xdr:cNvSpPr>
      </xdr:nvSpPr>
      <xdr:spPr bwMode="auto">
        <a:xfrm>
          <a:off x="14154150" y="8610600"/>
          <a:ext cx="304800"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14</xdr:col>
      <xdr:colOff>0</xdr:colOff>
      <xdr:row>49</xdr:row>
      <xdr:rowOff>142875</xdr:rowOff>
    </xdr:from>
    <xdr:to>
      <xdr:col>14</xdr:col>
      <xdr:colOff>-2147483648</xdr:colOff>
      <xdr:row>50</xdr:row>
      <xdr:rowOff>19050</xdr:rowOff>
    </xdr:to>
    <xdr:sp macro="" textlink="">
      <xdr:nvSpPr>
        <xdr:cNvPr id="117806" name="Text Box 46"/>
        <xdr:cNvSpPr txBox="1">
          <a:spLocks noChangeArrowheads="1"/>
        </xdr:cNvSpPr>
      </xdr:nvSpPr>
      <xdr:spPr bwMode="auto">
        <a:xfrm>
          <a:off x="14154150" y="8610600"/>
          <a:ext cx="0"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14</xdr:col>
      <xdr:colOff>76200</xdr:colOff>
      <xdr:row>50</xdr:row>
      <xdr:rowOff>142875</xdr:rowOff>
    </xdr:from>
    <xdr:to>
      <xdr:col>15</xdr:col>
      <xdr:colOff>0</xdr:colOff>
      <xdr:row>51</xdr:row>
      <xdr:rowOff>0</xdr:rowOff>
    </xdr:to>
    <xdr:sp macro="" textlink="">
      <xdr:nvSpPr>
        <xdr:cNvPr id="117807" name="Text Box 47"/>
        <xdr:cNvSpPr txBox="1">
          <a:spLocks noChangeArrowheads="1"/>
        </xdr:cNvSpPr>
      </xdr:nvSpPr>
      <xdr:spPr bwMode="auto">
        <a:xfrm>
          <a:off x="14154150" y="8782050"/>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14</xdr:col>
      <xdr:colOff>0</xdr:colOff>
      <xdr:row>50</xdr:row>
      <xdr:rowOff>142875</xdr:rowOff>
    </xdr:from>
    <xdr:to>
      <xdr:col>14</xdr:col>
      <xdr:colOff>-2147483648</xdr:colOff>
      <xdr:row>51</xdr:row>
      <xdr:rowOff>0</xdr:rowOff>
    </xdr:to>
    <xdr:sp macro="" textlink="">
      <xdr:nvSpPr>
        <xdr:cNvPr id="117808" name="Text Box 48"/>
        <xdr:cNvSpPr txBox="1">
          <a:spLocks noChangeArrowheads="1"/>
        </xdr:cNvSpPr>
      </xdr:nvSpPr>
      <xdr:spPr bwMode="auto">
        <a:xfrm>
          <a:off x="14154150" y="8782050"/>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14</xdr:col>
      <xdr:colOff>0</xdr:colOff>
      <xdr:row>49</xdr:row>
      <xdr:rowOff>142875</xdr:rowOff>
    </xdr:from>
    <xdr:to>
      <xdr:col>14</xdr:col>
      <xdr:colOff>-2147483648</xdr:colOff>
      <xdr:row>51</xdr:row>
      <xdr:rowOff>0</xdr:rowOff>
    </xdr:to>
    <xdr:sp macro="" textlink="">
      <xdr:nvSpPr>
        <xdr:cNvPr id="117809" name="Text Box 49"/>
        <xdr:cNvSpPr txBox="1">
          <a:spLocks noChangeArrowheads="1"/>
        </xdr:cNvSpPr>
      </xdr:nvSpPr>
      <xdr:spPr bwMode="auto">
        <a:xfrm>
          <a:off x="14154150" y="861060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15</xdr:col>
      <xdr:colOff>0</xdr:colOff>
      <xdr:row>50</xdr:row>
      <xdr:rowOff>9525</xdr:rowOff>
    </xdr:from>
    <xdr:to>
      <xdr:col>15</xdr:col>
      <xdr:colOff>304800</xdr:colOff>
      <xdr:row>50</xdr:row>
      <xdr:rowOff>57150</xdr:rowOff>
    </xdr:to>
    <xdr:sp macro="" textlink="">
      <xdr:nvSpPr>
        <xdr:cNvPr id="117814" name="Text Box 54"/>
        <xdr:cNvSpPr txBox="1">
          <a:spLocks noChangeArrowheads="1"/>
        </xdr:cNvSpPr>
      </xdr:nvSpPr>
      <xdr:spPr bwMode="auto">
        <a:xfrm>
          <a:off x="14154150" y="8648700"/>
          <a:ext cx="304800"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5</xdr:col>
      <xdr:colOff>981075</xdr:colOff>
      <xdr:row>68</xdr:row>
      <xdr:rowOff>0</xdr:rowOff>
    </xdr:from>
    <xdr:to>
      <xdr:col>6</xdr:col>
      <xdr:colOff>304800</xdr:colOff>
      <xdr:row>68</xdr:row>
      <xdr:rowOff>0</xdr:rowOff>
    </xdr:to>
    <xdr:sp macro="" textlink="">
      <xdr:nvSpPr>
        <xdr:cNvPr id="117815" name="Text Box 55"/>
        <xdr:cNvSpPr txBox="1">
          <a:spLocks noChangeArrowheads="1"/>
        </xdr:cNvSpPr>
      </xdr:nvSpPr>
      <xdr:spPr bwMode="auto">
        <a:xfrm>
          <a:off x="4972050" y="11601450"/>
          <a:ext cx="304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5</xdr:col>
      <xdr:colOff>0</xdr:colOff>
      <xdr:row>68</xdr:row>
      <xdr:rowOff>0</xdr:rowOff>
    </xdr:from>
    <xdr:to>
      <xdr:col>5</xdr:col>
      <xdr:colOff>200025</xdr:colOff>
      <xdr:row>68</xdr:row>
      <xdr:rowOff>0</xdr:rowOff>
    </xdr:to>
    <xdr:sp macro="" textlink="">
      <xdr:nvSpPr>
        <xdr:cNvPr id="117816" name="Text Box 56"/>
        <xdr:cNvSpPr txBox="1">
          <a:spLocks noChangeArrowheads="1"/>
        </xdr:cNvSpPr>
      </xdr:nvSpPr>
      <xdr:spPr bwMode="auto">
        <a:xfrm>
          <a:off x="3990975" y="116014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6</xdr:col>
      <xdr:colOff>9525</xdr:colOff>
      <xdr:row>68</xdr:row>
      <xdr:rowOff>0</xdr:rowOff>
    </xdr:from>
    <xdr:to>
      <xdr:col>6</xdr:col>
      <xdr:colOff>200025</xdr:colOff>
      <xdr:row>68</xdr:row>
      <xdr:rowOff>0</xdr:rowOff>
    </xdr:to>
    <xdr:sp macro="" textlink="">
      <xdr:nvSpPr>
        <xdr:cNvPr id="117817" name="Text Box 57"/>
        <xdr:cNvSpPr txBox="1">
          <a:spLocks noChangeArrowheads="1"/>
        </xdr:cNvSpPr>
      </xdr:nvSpPr>
      <xdr:spPr bwMode="auto">
        <a:xfrm>
          <a:off x="4981575" y="11601450"/>
          <a:ext cx="190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5</xdr:col>
      <xdr:colOff>28575</xdr:colOff>
      <xdr:row>68</xdr:row>
      <xdr:rowOff>0</xdr:rowOff>
    </xdr:from>
    <xdr:to>
      <xdr:col>5</xdr:col>
      <xdr:colOff>219075</xdr:colOff>
      <xdr:row>68</xdr:row>
      <xdr:rowOff>0</xdr:rowOff>
    </xdr:to>
    <xdr:sp macro="" textlink="">
      <xdr:nvSpPr>
        <xdr:cNvPr id="117818" name="Text Box 58"/>
        <xdr:cNvSpPr txBox="1">
          <a:spLocks noChangeArrowheads="1"/>
        </xdr:cNvSpPr>
      </xdr:nvSpPr>
      <xdr:spPr bwMode="auto">
        <a:xfrm>
          <a:off x="4019550" y="11601450"/>
          <a:ext cx="190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6</xdr:col>
      <xdr:colOff>0</xdr:colOff>
      <xdr:row>68</xdr:row>
      <xdr:rowOff>0</xdr:rowOff>
    </xdr:from>
    <xdr:to>
      <xdr:col>6</xdr:col>
      <xdr:colOff>0</xdr:colOff>
      <xdr:row>68</xdr:row>
      <xdr:rowOff>0</xdr:rowOff>
    </xdr:to>
    <xdr:sp macro="" textlink="">
      <xdr:nvSpPr>
        <xdr:cNvPr id="117819" name="Text Box 59"/>
        <xdr:cNvSpPr txBox="1">
          <a:spLocks noChangeArrowheads="1"/>
        </xdr:cNvSpPr>
      </xdr:nvSpPr>
      <xdr:spPr bwMode="auto">
        <a:xfrm>
          <a:off x="4972050" y="11601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5</xdr:col>
      <xdr:colOff>714375</xdr:colOff>
      <xdr:row>68</xdr:row>
      <xdr:rowOff>0</xdr:rowOff>
    </xdr:from>
    <xdr:to>
      <xdr:col>6</xdr:col>
      <xdr:colOff>0</xdr:colOff>
      <xdr:row>68</xdr:row>
      <xdr:rowOff>0</xdr:rowOff>
    </xdr:to>
    <xdr:sp macro="" textlink="">
      <xdr:nvSpPr>
        <xdr:cNvPr id="117820" name="Text Box 60"/>
        <xdr:cNvSpPr txBox="1">
          <a:spLocks noChangeArrowheads="1"/>
        </xdr:cNvSpPr>
      </xdr:nvSpPr>
      <xdr:spPr bwMode="auto">
        <a:xfrm>
          <a:off x="4705350" y="11601450"/>
          <a:ext cx="266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5</xdr:col>
      <xdr:colOff>0</xdr:colOff>
      <xdr:row>68</xdr:row>
      <xdr:rowOff>0</xdr:rowOff>
    </xdr:from>
    <xdr:to>
      <xdr:col>5</xdr:col>
      <xdr:colOff>200025</xdr:colOff>
      <xdr:row>68</xdr:row>
      <xdr:rowOff>0</xdr:rowOff>
    </xdr:to>
    <xdr:sp macro="" textlink="">
      <xdr:nvSpPr>
        <xdr:cNvPr id="117821" name="Text Box 61"/>
        <xdr:cNvSpPr txBox="1">
          <a:spLocks noChangeArrowheads="1"/>
        </xdr:cNvSpPr>
      </xdr:nvSpPr>
      <xdr:spPr bwMode="auto">
        <a:xfrm>
          <a:off x="3990975" y="116014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5</xdr:col>
      <xdr:colOff>9525</xdr:colOff>
      <xdr:row>68</xdr:row>
      <xdr:rowOff>0</xdr:rowOff>
    </xdr:from>
    <xdr:to>
      <xdr:col>5</xdr:col>
      <xdr:colOff>200025</xdr:colOff>
      <xdr:row>68</xdr:row>
      <xdr:rowOff>0</xdr:rowOff>
    </xdr:to>
    <xdr:sp macro="" textlink="">
      <xdr:nvSpPr>
        <xdr:cNvPr id="117822" name="Text Box 62"/>
        <xdr:cNvSpPr txBox="1">
          <a:spLocks noChangeArrowheads="1"/>
        </xdr:cNvSpPr>
      </xdr:nvSpPr>
      <xdr:spPr bwMode="auto">
        <a:xfrm>
          <a:off x="4000500" y="11601450"/>
          <a:ext cx="190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6</xdr:col>
      <xdr:colOff>0</xdr:colOff>
      <xdr:row>68</xdr:row>
      <xdr:rowOff>0</xdr:rowOff>
    </xdr:from>
    <xdr:to>
      <xdr:col>6</xdr:col>
      <xdr:colOff>0</xdr:colOff>
      <xdr:row>68</xdr:row>
      <xdr:rowOff>0</xdr:rowOff>
    </xdr:to>
    <xdr:sp macro="" textlink="">
      <xdr:nvSpPr>
        <xdr:cNvPr id="117823" name="Text Box 63"/>
        <xdr:cNvSpPr txBox="1">
          <a:spLocks noChangeArrowheads="1"/>
        </xdr:cNvSpPr>
      </xdr:nvSpPr>
      <xdr:spPr bwMode="auto">
        <a:xfrm>
          <a:off x="4972050" y="11601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6</xdr:col>
      <xdr:colOff>981075</xdr:colOff>
      <xdr:row>68</xdr:row>
      <xdr:rowOff>0</xdr:rowOff>
    </xdr:from>
    <xdr:to>
      <xdr:col>7</xdr:col>
      <xdr:colOff>304800</xdr:colOff>
      <xdr:row>68</xdr:row>
      <xdr:rowOff>0</xdr:rowOff>
    </xdr:to>
    <xdr:sp macro="" textlink="">
      <xdr:nvSpPr>
        <xdr:cNvPr id="117824" name="Text Box 64"/>
        <xdr:cNvSpPr txBox="1">
          <a:spLocks noChangeArrowheads="1"/>
        </xdr:cNvSpPr>
      </xdr:nvSpPr>
      <xdr:spPr bwMode="auto">
        <a:xfrm>
          <a:off x="5953125" y="11601450"/>
          <a:ext cx="304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6</xdr:col>
      <xdr:colOff>0</xdr:colOff>
      <xdr:row>68</xdr:row>
      <xdr:rowOff>0</xdr:rowOff>
    </xdr:from>
    <xdr:to>
      <xdr:col>6</xdr:col>
      <xdr:colOff>200025</xdr:colOff>
      <xdr:row>68</xdr:row>
      <xdr:rowOff>0</xdr:rowOff>
    </xdr:to>
    <xdr:sp macro="" textlink="">
      <xdr:nvSpPr>
        <xdr:cNvPr id="117825" name="Text Box 65"/>
        <xdr:cNvSpPr txBox="1">
          <a:spLocks noChangeArrowheads="1"/>
        </xdr:cNvSpPr>
      </xdr:nvSpPr>
      <xdr:spPr bwMode="auto">
        <a:xfrm>
          <a:off x="4972050" y="116014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6</xdr:col>
      <xdr:colOff>714375</xdr:colOff>
      <xdr:row>68</xdr:row>
      <xdr:rowOff>0</xdr:rowOff>
    </xdr:from>
    <xdr:to>
      <xdr:col>7</xdr:col>
      <xdr:colOff>0</xdr:colOff>
      <xdr:row>68</xdr:row>
      <xdr:rowOff>0</xdr:rowOff>
    </xdr:to>
    <xdr:sp macro="" textlink="">
      <xdr:nvSpPr>
        <xdr:cNvPr id="117826" name="Text Box 66"/>
        <xdr:cNvSpPr txBox="1">
          <a:spLocks noChangeArrowheads="1"/>
        </xdr:cNvSpPr>
      </xdr:nvSpPr>
      <xdr:spPr bwMode="auto">
        <a:xfrm>
          <a:off x="5686425" y="11601450"/>
          <a:ext cx="266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6</xdr:col>
      <xdr:colOff>0</xdr:colOff>
      <xdr:row>68</xdr:row>
      <xdr:rowOff>0</xdr:rowOff>
    </xdr:from>
    <xdr:to>
      <xdr:col>6</xdr:col>
      <xdr:colOff>200025</xdr:colOff>
      <xdr:row>68</xdr:row>
      <xdr:rowOff>0</xdr:rowOff>
    </xdr:to>
    <xdr:sp macro="" textlink="">
      <xdr:nvSpPr>
        <xdr:cNvPr id="117827" name="Text Box 67"/>
        <xdr:cNvSpPr txBox="1">
          <a:spLocks noChangeArrowheads="1"/>
        </xdr:cNvSpPr>
      </xdr:nvSpPr>
      <xdr:spPr bwMode="auto">
        <a:xfrm>
          <a:off x="4972050" y="116014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7</xdr:col>
      <xdr:colOff>0</xdr:colOff>
      <xdr:row>68</xdr:row>
      <xdr:rowOff>0</xdr:rowOff>
    </xdr:from>
    <xdr:to>
      <xdr:col>7</xdr:col>
      <xdr:colOff>304800</xdr:colOff>
      <xdr:row>68</xdr:row>
      <xdr:rowOff>0</xdr:rowOff>
    </xdr:to>
    <xdr:sp macro="" textlink="">
      <xdr:nvSpPr>
        <xdr:cNvPr id="117829" name="Text Box 69"/>
        <xdr:cNvSpPr txBox="1">
          <a:spLocks noChangeArrowheads="1"/>
        </xdr:cNvSpPr>
      </xdr:nvSpPr>
      <xdr:spPr bwMode="auto">
        <a:xfrm>
          <a:off x="5953125" y="11601450"/>
          <a:ext cx="304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5</xdr:col>
      <xdr:colOff>981075</xdr:colOff>
      <xdr:row>46</xdr:row>
      <xdr:rowOff>142875</xdr:rowOff>
    </xdr:from>
    <xdr:to>
      <xdr:col>6</xdr:col>
      <xdr:colOff>304800</xdr:colOff>
      <xdr:row>47</xdr:row>
      <xdr:rowOff>19050</xdr:rowOff>
    </xdr:to>
    <xdr:sp macro="" textlink="">
      <xdr:nvSpPr>
        <xdr:cNvPr id="117830" name="Text Box 70"/>
        <xdr:cNvSpPr txBox="1">
          <a:spLocks noChangeArrowheads="1"/>
        </xdr:cNvSpPr>
      </xdr:nvSpPr>
      <xdr:spPr bwMode="auto">
        <a:xfrm>
          <a:off x="4972050" y="7867650"/>
          <a:ext cx="304800"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5</xdr:col>
      <xdr:colOff>0</xdr:colOff>
      <xdr:row>46</xdr:row>
      <xdr:rowOff>142875</xdr:rowOff>
    </xdr:from>
    <xdr:to>
      <xdr:col>5</xdr:col>
      <xdr:colOff>200025</xdr:colOff>
      <xdr:row>47</xdr:row>
      <xdr:rowOff>19050</xdr:rowOff>
    </xdr:to>
    <xdr:sp macro="" textlink="">
      <xdr:nvSpPr>
        <xdr:cNvPr id="117831" name="Text Box 71"/>
        <xdr:cNvSpPr txBox="1">
          <a:spLocks noChangeArrowheads="1"/>
        </xdr:cNvSpPr>
      </xdr:nvSpPr>
      <xdr:spPr bwMode="auto">
        <a:xfrm>
          <a:off x="3990975" y="7867650"/>
          <a:ext cx="20002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6</xdr:col>
      <xdr:colOff>9525</xdr:colOff>
      <xdr:row>46</xdr:row>
      <xdr:rowOff>142875</xdr:rowOff>
    </xdr:from>
    <xdr:to>
      <xdr:col>6</xdr:col>
      <xdr:colOff>200025</xdr:colOff>
      <xdr:row>47</xdr:row>
      <xdr:rowOff>19050</xdr:rowOff>
    </xdr:to>
    <xdr:sp macro="" textlink="">
      <xdr:nvSpPr>
        <xdr:cNvPr id="117832" name="Text Box 72"/>
        <xdr:cNvSpPr txBox="1">
          <a:spLocks noChangeArrowheads="1"/>
        </xdr:cNvSpPr>
      </xdr:nvSpPr>
      <xdr:spPr bwMode="auto">
        <a:xfrm>
          <a:off x="4981575" y="7867650"/>
          <a:ext cx="190500"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5</xdr:col>
      <xdr:colOff>28575</xdr:colOff>
      <xdr:row>46</xdr:row>
      <xdr:rowOff>0</xdr:rowOff>
    </xdr:from>
    <xdr:to>
      <xdr:col>5</xdr:col>
      <xdr:colOff>219075</xdr:colOff>
      <xdr:row>46</xdr:row>
      <xdr:rowOff>142875</xdr:rowOff>
    </xdr:to>
    <xdr:sp macro="" textlink="">
      <xdr:nvSpPr>
        <xdr:cNvPr id="117833" name="Text Box 73"/>
        <xdr:cNvSpPr txBox="1">
          <a:spLocks noChangeArrowheads="1"/>
        </xdr:cNvSpPr>
      </xdr:nvSpPr>
      <xdr:spPr bwMode="auto">
        <a:xfrm>
          <a:off x="4019550" y="7724775"/>
          <a:ext cx="1905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6</xdr:col>
      <xdr:colOff>0</xdr:colOff>
      <xdr:row>46</xdr:row>
      <xdr:rowOff>0</xdr:rowOff>
    </xdr:from>
    <xdr:to>
      <xdr:col>6</xdr:col>
      <xdr:colOff>0</xdr:colOff>
      <xdr:row>47</xdr:row>
      <xdr:rowOff>0</xdr:rowOff>
    </xdr:to>
    <xdr:sp macro="" textlink="">
      <xdr:nvSpPr>
        <xdr:cNvPr id="117834" name="Text Box 74"/>
        <xdr:cNvSpPr txBox="1">
          <a:spLocks noChangeArrowheads="1"/>
        </xdr:cNvSpPr>
      </xdr:nvSpPr>
      <xdr:spPr bwMode="auto">
        <a:xfrm>
          <a:off x="4972050" y="7724775"/>
          <a:ext cx="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5</xdr:col>
      <xdr:colOff>9525</xdr:colOff>
      <xdr:row>46</xdr:row>
      <xdr:rowOff>142875</xdr:rowOff>
    </xdr:from>
    <xdr:to>
      <xdr:col>5</xdr:col>
      <xdr:colOff>200025</xdr:colOff>
      <xdr:row>48</xdr:row>
      <xdr:rowOff>0</xdr:rowOff>
    </xdr:to>
    <xdr:sp macro="" textlink="">
      <xdr:nvSpPr>
        <xdr:cNvPr id="117835" name="Text Box 75"/>
        <xdr:cNvSpPr txBox="1">
          <a:spLocks noChangeArrowheads="1"/>
        </xdr:cNvSpPr>
      </xdr:nvSpPr>
      <xdr:spPr bwMode="auto">
        <a:xfrm>
          <a:off x="4000500" y="7867650"/>
          <a:ext cx="1905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6</xdr:col>
      <xdr:colOff>0</xdr:colOff>
      <xdr:row>46</xdr:row>
      <xdr:rowOff>142875</xdr:rowOff>
    </xdr:from>
    <xdr:to>
      <xdr:col>6</xdr:col>
      <xdr:colOff>0</xdr:colOff>
      <xdr:row>48</xdr:row>
      <xdr:rowOff>0</xdr:rowOff>
    </xdr:to>
    <xdr:sp macro="" textlink="">
      <xdr:nvSpPr>
        <xdr:cNvPr id="117836" name="Text Box 76"/>
        <xdr:cNvSpPr txBox="1">
          <a:spLocks noChangeArrowheads="1"/>
        </xdr:cNvSpPr>
      </xdr:nvSpPr>
      <xdr:spPr bwMode="auto">
        <a:xfrm>
          <a:off x="4972050" y="78676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6</xdr:col>
      <xdr:colOff>981075</xdr:colOff>
      <xdr:row>46</xdr:row>
      <xdr:rowOff>142875</xdr:rowOff>
    </xdr:from>
    <xdr:to>
      <xdr:col>7</xdr:col>
      <xdr:colOff>304800</xdr:colOff>
      <xdr:row>47</xdr:row>
      <xdr:rowOff>19050</xdr:rowOff>
    </xdr:to>
    <xdr:sp macro="" textlink="">
      <xdr:nvSpPr>
        <xdr:cNvPr id="117837" name="Text Box 77"/>
        <xdr:cNvSpPr txBox="1">
          <a:spLocks noChangeArrowheads="1"/>
        </xdr:cNvSpPr>
      </xdr:nvSpPr>
      <xdr:spPr bwMode="auto">
        <a:xfrm>
          <a:off x="5953125" y="7867650"/>
          <a:ext cx="304800"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6</xdr:col>
      <xdr:colOff>0</xdr:colOff>
      <xdr:row>46</xdr:row>
      <xdr:rowOff>142875</xdr:rowOff>
    </xdr:from>
    <xdr:to>
      <xdr:col>6</xdr:col>
      <xdr:colOff>200025</xdr:colOff>
      <xdr:row>47</xdr:row>
      <xdr:rowOff>19050</xdr:rowOff>
    </xdr:to>
    <xdr:sp macro="" textlink="">
      <xdr:nvSpPr>
        <xdr:cNvPr id="117838" name="Text Box 78"/>
        <xdr:cNvSpPr txBox="1">
          <a:spLocks noChangeArrowheads="1"/>
        </xdr:cNvSpPr>
      </xdr:nvSpPr>
      <xdr:spPr bwMode="auto">
        <a:xfrm>
          <a:off x="4972050" y="7867650"/>
          <a:ext cx="20002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6</xdr:col>
      <xdr:colOff>9525</xdr:colOff>
      <xdr:row>68</xdr:row>
      <xdr:rowOff>0</xdr:rowOff>
    </xdr:from>
    <xdr:to>
      <xdr:col>6</xdr:col>
      <xdr:colOff>200025</xdr:colOff>
      <xdr:row>68</xdr:row>
      <xdr:rowOff>0</xdr:rowOff>
    </xdr:to>
    <xdr:sp macro="" textlink="">
      <xdr:nvSpPr>
        <xdr:cNvPr id="117828" name="Text Box 68"/>
        <xdr:cNvSpPr txBox="1">
          <a:spLocks noChangeArrowheads="1"/>
        </xdr:cNvSpPr>
      </xdr:nvSpPr>
      <xdr:spPr bwMode="auto">
        <a:xfrm>
          <a:off x="4981575" y="11601450"/>
          <a:ext cx="190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14</xdr:col>
      <xdr:colOff>0</xdr:colOff>
      <xdr:row>48</xdr:row>
      <xdr:rowOff>0</xdr:rowOff>
    </xdr:from>
    <xdr:to>
      <xdr:col>14</xdr:col>
      <xdr:colOff>-2147483648</xdr:colOff>
      <xdr:row>48</xdr:row>
      <xdr:rowOff>0</xdr:rowOff>
    </xdr:to>
    <xdr:sp macro="" textlink="">
      <xdr:nvSpPr>
        <xdr:cNvPr id="117840" name="Text Box 80"/>
        <xdr:cNvSpPr txBox="1">
          <a:spLocks noChangeArrowheads="1"/>
        </xdr:cNvSpPr>
      </xdr:nvSpPr>
      <xdr:spPr bwMode="auto">
        <a:xfrm>
          <a:off x="14154150" y="8067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13</xdr:col>
      <xdr:colOff>685800</xdr:colOff>
      <xdr:row>48</xdr:row>
      <xdr:rowOff>0</xdr:rowOff>
    </xdr:from>
    <xdr:to>
      <xdr:col>14</xdr:col>
      <xdr:colOff>-2147483648</xdr:colOff>
      <xdr:row>48</xdr:row>
      <xdr:rowOff>0</xdr:rowOff>
    </xdr:to>
    <xdr:sp macro="" textlink="">
      <xdr:nvSpPr>
        <xdr:cNvPr id="117841" name="Text Box 81"/>
        <xdr:cNvSpPr txBox="1">
          <a:spLocks noChangeArrowheads="1"/>
        </xdr:cNvSpPr>
      </xdr:nvSpPr>
      <xdr:spPr bwMode="auto">
        <a:xfrm>
          <a:off x="13468350" y="8067675"/>
          <a:ext cx="685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14</xdr:col>
      <xdr:colOff>0</xdr:colOff>
      <xdr:row>48</xdr:row>
      <xdr:rowOff>0</xdr:rowOff>
    </xdr:from>
    <xdr:to>
      <xdr:col>14</xdr:col>
      <xdr:colOff>-2147483648</xdr:colOff>
      <xdr:row>48</xdr:row>
      <xdr:rowOff>0</xdr:rowOff>
    </xdr:to>
    <xdr:sp macro="" textlink="">
      <xdr:nvSpPr>
        <xdr:cNvPr id="117842" name="Text Box 82"/>
        <xdr:cNvSpPr txBox="1">
          <a:spLocks noChangeArrowheads="1"/>
        </xdr:cNvSpPr>
      </xdr:nvSpPr>
      <xdr:spPr bwMode="auto">
        <a:xfrm>
          <a:off x="14154150" y="8067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14</xdr:col>
      <xdr:colOff>0</xdr:colOff>
      <xdr:row>48</xdr:row>
      <xdr:rowOff>0</xdr:rowOff>
    </xdr:from>
    <xdr:to>
      <xdr:col>14</xdr:col>
      <xdr:colOff>-2147483648</xdr:colOff>
      <xdr:row>48</xdr:row>
      <xdr:rowOff>0</xdr:rowOff>
    </xdr:to>
    <xdr:sp macro="" textlink="">
      <xdr:nvSpPr>
        <xdr:cNvPr id="117843" name="Text Box 83"/>
        <xdr:cNvSpPr txBox="1">
          <a:spLocks noChangeArrowheads="1"/>
        </xdr:cNvSpPr>
      </xdr:nvSpPr>
      <xdr:spPr bwMode="auto">
        <a:xfrm>
          <a:off x="14154150" y="8067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5</a:t>
          </a: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14</xdr:col>
      <xdr:colOff>0</xdr:colOff>
      <xdr:row>48</xdr:row>
      <xdr:rowOff>0</xdr:rowOff>
    </xdr:from>
    <xdr:to>
      <xdr:col>14</xdr:col>
      <xdr:colOff>-2147483648</xdr:colOff>
      <xdr:row>48</xdr:row>
      <xdr:rowOff>0</xdr:rowOff>
    </xdr:to>
    <xdr:sp macro="" textlink="">
      <xdr:nvSpPr>
        <xdr:cNvPr id="117844" name="Text Box 84"/>
        <xdr:cNvSpPr txBox="1">
          <a:spLocks noChangeArrowheads="1"/>
        </xdr:cNvSpPr>
      </xdr:nvSpPr>
      <xdr:spPr bwMode="auto">
        <a:xfrm>
          <a:off x="14154150" y="8067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12</xdr:col>
      <xdr:colOff>752475</xdr:colOff>
      <xdr:row>48</xdr:row>
      <xdr:rowOff>0</xdr:rowOff>
    </xdr:from>
    <xdr:to>
      <xdr:col>13</xdr:col>
      <xdr:colOff>238125</xdr:colOff>
      <xdr:row>48</xdr:row>
      <xdr:rowOff>0</xdr:rowOff>
    </xdr:to>
    <xdr:sp macro="" textlink="">
      <xdr:nvSpPr>
        <xdr:cNvPr id="117845" name="Text Box 85"/>
        <xdr:cNvSpPr txBox="1">
          <a:spLocks noChangeArrowheads="1"/>
        </xdr:cNvSpPr>
      </xdr:nvSpPr>
      <xdr:spPr bwMode="auto">
        <a:xfrm>
          <a:off x="12163425" y="8067675"/>
          <a:ext cx="857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14</xdr:col>
      <xdr:colOff>0</xdr:colOff>
      <xdr:row>47</xdr:row>
      <xdr:rowOff>142875</xdr:rowOff>
    </xdr:from>
    <xdr:to>
      <xdr:col>14</xdr:col>
      <xdr:colOff>-2147483648</xdr:colOff>
      <xdr:row>48</xdr:row>
      <xdr:rowOff>0</xdr:rowOff>
    </xdr:to>
    <xdr:sp macro="" textlink="">
      <xdr:nvSpPr>
        <xdr:cNvPr id="117848" name="Text Box 88"/>
        <xdr:cNvSpPr txBox="1">
          <a:spLocks noChangeArrowheads="1"/>
        </xdr:cNvSpPr>
      </xdr:nvSpPr>
      <xdr:spPr bwMode="auto">
        <a:xfrm>
          <a:off x="14154150" y="8039100"/>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13</xdr:col>
      <xdr:colOff>9525</xdr:colOff>
      <xdr:row>45</xdr:row>
      <xdr:rowOff>0</xdr:rowOff>
    </xdr:from>
    <xdr:to>
      <xdr:col>13</xdr:col>
      <xdr:colOff>200025</xdr:colOff>
      <xdr:row>45</xdr:row>
      <xdr:rowOff>0</xdr:rowOff>
    </xdr:to>
    <xdr:sp macro="" textlink="">
      <xdr:nvSpPr>
        <xdr:cNvPr id="117865" name="Text Box 105"/>
        <xdr:cNvSpPr txBox="1">
          <a:spLocks noChangeArrowheads="1"/>
        </xdr:cNvSpPr>
      </xdr:nvSpPr>
      <xdr:spPr bwMode="auto">
        <a:xfrm>
          <a:off x="12792075" y="7553325"/>
          <a:ext cx="190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14</xdr:col>
      <xdr:colOff>0</xdr:colOff>
      <xdr:row>45</xdr:row>
      <xdr:rowOff>0</xdr:rowOff>
    </xdr:from>
    <xdr:to>
      <xdr:col>14</xdr:col>
      <xdr:colOff>-2147483648</xdr:colOff>
      <xdr:row>45</xdr:row>
      <xdr:rowOff>0</xdr:rowOff>
    </xdr:to>
    <xdr:sp macro="" textlink="">
      <xdr:nvSpPr>
        <xdr:cNvPr id="117866" name="Text Box 106"/>
        <xdr:cNvSpPr txBox="1">
          <a:spLocks noChangeArrowheads="1"/>
        </xdr:cNvSpPr>
      </xdr:nvSpPr>
      <xdr:spPr bwMode="auto">
        <a:xfrm>
          <a:off x="14154150" y="7553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13</xdr:col>
      <xdr:colOff>685800</xdr:colOff>
      <xdr:row>45</xdr:row>
      <xdr:rowOff>0</xdr:rowOff>
    </xdr:from>
    <xdr:to>
      <xdr:col>14</xdr:col>
      <xdr:colOff>-2147483648</xdr:colOff>
      <xdr:row>45</xdr:row>
      <xdr:rowOff>0</xdr:rowOff>
    </xdr:to>
    <xdr:sp macro="" textlink="">
      <xdr:nvSpPr>
        <xdr:cNvPr id="117867" name="Text Box 107"/>
        <xdr:cNvSpPr txBox="1">
          <a:spLocks noChangeArrowheads="1"/>
        </xdr:cNvSpPr>
      </xdr:nvSpPr>
      <xdr:spPr bwMode="auto">
        <a:xfrm>
          <a:off x="13468350" y="7553325"/>
          <a:ext cx="685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14</xdr:col>
      <xdr:colOff>0</xdr:colOff>
      <xdr:row>45</xdr:row>
      <xdr:rowOff>0</xdr:rowOff>
    </xdr:from>
    <xdr:to>
      <xdr:col>14</xdr:col>
      <xdr:colOff>-2147483648</xdr:colOff>
      <xdr:row>45</xdr:row>
      <xdr:rowOff>0</xdr:rowOff>
    </xdr:to>
    <xdr:sp macro="" textlink="">
      <xdr:nvSpPr>
        <xdr:cNvPr id="117868" name="Text Box 108"/>
        <xdr:cNvSpPr txBox="1">
          <a:spLocks noChangeArrowheads="1"/>
        </xdr:cNvSpPr>
      </xdr:nvSpPr>
      <xdr:spPr bwMode="auto">
        <a:xfrm>
          <a:off x="14154150" y="7553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14</xdr:col>
      <xdr:colOff>0</xdr:colOff>
      <xdr:row>45</xdr:row>
      <xdr:rowOff>0</xdr:rowOff>
    </xdr:from>
    <xdr:to>
      <xdr:col>14</xdr:col>
      <xdr:colOff>-2147483648</xdr:colOff>
      <xdr:row>45</xdr:row>
      <xdr:rowOff>0</xdr:rowOff>
    </xdr:to>
    <xdr:sp macro="" textlink="">
      <xdr:nvSpPr>
        <xdr:cNvPr id="117869" name="Text Box 109"/>
        <xdr:cNvSpPr txBox="1">
          <a:spLocks noChangeArrowheads="1"/>
        </xdr:cNvSpPr>
      </xdr:nvSpPr>
      <xdr:spPr bwMode="auto">
        <a:xfrm>
          <a:off x="14154150" y="7553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5</a:t>
          </a: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14</xdr:col>
      <xdr:colOff>0</xdr:colOff>
      <xdr:row>45</xdr:row>
      <xdr:rowOff>0</xdr:rowOff>
    </xdr:from>
    <xdr:to>
      <xdr:col>14</xdr:col>
      <xdr:colOff>-2147483648</xdr:colOff>
      <xdr:row>45</xdr:row>
      <xdr:rowOff>0</xdr:rowOff>
    </xdr:to>
    <xdr:sp macro="" textlink="">
      <xdr:nvSpPr>
        <xdr:cNvPr id="117870" name="Text Box 110"/>
        <xdr:cNvSpPr txBox="1">
          <a:spLocks noChangeArrowheads="1"/>
        </xdr:cNvSpPr>
      </xdr:nvSpPr>
      <xdr:spPr bwMode="auto">
        <a:xfrm>
          <a:off x="14154150" y="7553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12</xdr:col>
      <xdr:colOff>752475</xdr:colOff>
      <xdr:row>45</xdr:row>
      <xdr:rowOff>0</xdr:rowOff>
    </xdr:from>
    <xdr:to>
      <xdr:col>13</xdr:col>
      <xdr:colOff>238125</xdr:colOff>
      <xdr:row>45</xdr:row>
      <xdr:rowOff>0</xdr:rowOff>
    </xdr:to>
    <xdr:sp macro="" textlink="">
      <xdr:nvSpPr>
        <xdr:cNvPr id="117871" name="Text Box 111"/>
        <xdr:cNvSpPr txBox="1">
          <a:spLocks noChangeArrowheads="1"/>
        </xdr:cNvSpPr>
      </xdr:nvSpPr>
      <xdr:spPr bwMode="auto">
        <a:xfrm>
          <a:off x="12163425" y="7553325"/>
          <a:ext cx="857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14</xdr:col>
      <xdr:colOff>0</xdr:colOff>
      <xdr:row>44</xdr:row>
      <xdr:rowOff>142875</xdr:rowOff>
    </xdr:from>
    <xdr:to>
      <xdr:col>14</xdr:col>
      <xdr:colOff>-2147483648</xdr:colOff>
      <xdr:row>45</xdr:row>
      <xdr:rowOff>0</xdr:rowOff>
    </xdr:to>
    <xdr:sp macro="" textlink="">
      <xdr:nvSpPr>
        <xdr:cNvPr id="117874" name="Text Box 114"/>
        <xdr:cNvSpPr txBox="1">
          <a:spLocks noChangeArrowheads="1"/>
        </xdr:cNvSpPr>
      </xdr:nvSpPr>
      <xdr:spPr bwMode="auto">
        <a:xfrm>
          <a:off x="14154150" y="7524750"/>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14</xdr:col>
      <xdr:colOff>104775</xdr:colOff>
      <xdr:row>46</xdr:row>
      <xdr:rowOff>142875</xdr:rowOff>
    </xdr:from>
    <xdr:to>
      <xdr:col>15</xdr:col>
      <xdr:colOff>304800</xdr:colOff>
      <xdr:row>47</xdr:row>
      <xdr:rowOff>19050</xdr:rowOff>
    </xdr:to>
    <xdr:sp macro="" textlink="">
      <xdr:nvSpPr>
        <xdr:cNvPr id="117875" name="Text Box 115"/>
        <xdr:cNvSpPr txBox="1">
          <a:spLocks noChangeArrowheads="1"/>
        </xdr:cNvSpPr>
      </xdr:nvSpPr>
      <xdr:spPr bwMode="auto">
        <a:xfrm>
          <a:off x="14154150" y="7867650"/>
          <a:ext cx="304800"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14</xdr:col>
      <xdr:colOff>0</xdr:colOff>
      <xdr:row>46</xdr:row>
      <xdr:rowOff>142875</xdr:rowOff>
    </xdr:from>
    <xdr:to>
      <xdr:col>14</xdr:col>
      <xdr:colOff>-2147483648</xdr:colOff>
      <xdr:row>47</xdr:row>
      <xdr:rowOff>19050</xdr:rowOff>
    </xdr:to>
    <xdr:sp macro="" textlink="">
      <xdr:nvSpPr>
        <xdr:cNvPr id="117876" name="Text Box 116"/>
        <xdr:cNvSpPr txBox="1">
          <a:spLocks noChangeArrowheads="1"/>
        </xdr:cNvSpPr>
      </xdr:nvSpPr>
      <xdr:spPr bwMode="auto">
        <a:xfrm>
          <a:off x="14154150" y="7867650"/>
          <a:ext cx="0"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15</xdr:col>
      <xdr:colOff>9525</xdr:colOff>
      <xdr:row>46</xdr:row>
      <xdr:rowOff>142875</xdr:rowOff>
    </xdr:from>
    <xdr:to>
      <xdr:col>15</xdr:col>
      <xdr:colOff>200025</xdr:colOff>
      <xdr:row>47</xdr:row>
      <xdr:rowOff>19050</xdr:rowOff>
    </xdr:to>
    <xdr:sp macro="" textlink="">
      <xdr:nvSpPr>
        <xdr:cNvPr id="117877" name="Text Box 117"/>
        <xdr:cNvSpPr txBox="1">
          <a:spLocks noChangeArrowheads="1"/>
        </xdr:cNvSpPr>
      </xdr:nvSpPr>
      <xdr:spPr bwMode="auto">
        <a:xfrm>
          <a:off x="14163675" y="7867650"/>
          <a:ext cx="190500"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13</xdr:col>
      <xdr:colOff>28575</xdr:colOff>
      <xdr:row>45</xdr:row>
      <xdr:rowOff>114300</xdr:rowOff>
    </xdr:from>
    <xdr:to>
      <xdr:col>13</xdr:col>
      <xdr:colOff>219075</xdr:colOff>
      <xdr:row>46</xdr:row>
      <xdr:rowOff>142875</xdr:rowOff>
    </xdr:to>
    <xdr:sp macro="" textlink="">
      <xdr:nvSpPr>
        <xdr:cNvPr id="117878" name="Text Box 118"/>
        <xdr:cNvSpPr txBox="1">
          <a:spLocks noChangeArrowheads="1"/>
        </xdr:cNvSpPr>
      </xdr:nvSpPr>
      <xdr:spPr bwMode="auto">
        <a:xfrm>
          <a:off x="12811125" y="7667625"/>
          <a:ext cx="1905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14</xdr:col>
      <xdr:colOff>0</xdr:colOff>
      <xdr:row>45</xdr:row>
      <xdr:rowOff>142875</xdr:rowOff>
    </xdr:from>
    <xdr:to>
      <xdr:col>14</xdr:col>
      <xdr:colOff>-2147483648</xdr:colOff>
      <xdr:row>47</xdr:row>
      <xdr:rowOff>0</xdr:rowOff>
    </xdr:to>
    <xdr:sp macro="" textlink="">
      <xdr:nvSpPr>
        <xdr:cNvPr id="117879" name="Text Box 119"/>
        <xdr:cNvSpPr txBox="1">
          <a:spLocks noChangeArrowheads="1"/>
        </xdr:cNvSpPr>
      </xdr:nvSpPr>
      <xdr:spPr bwMode="auto">
        <a:xfrm>
          <a:off x="14154150" y="769620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14</xdr:col>
      <xdr:colOff>76200</xdr:colOff>
      <xdr:row>47</xdr:row>
      <xdr:rowOff>142875</xdr:rowOff>
    </xdr:from>
    <xdr:to>
      <xdr:col>15</xdr:col>
      <xdr:colOff>0</xdr:colOff>
      <xdr:row>48</xdr:row>
      <xdr:rowOff>0</xdr:rowOff>
    </xdr:to>
    <xdr:sp macro="" textlink="">
      <xdr:nvSpPr>
        <xdr:cNvPr id="117880" name="Text Box 120"/>
        <xdr:cNvSpPr txBox="1">
          <a:spLocks noChangeArrowheads="1"/>
        </xdr:cNvSpPr>
      </xdr:nvSpPr>
      <xdr:spPr bwMode="auto">
        <a:xfrm>
          <a:off x="14154150" y="8039100"/>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14</xdr:col>
      <xdr:colOff>0</xdr:colOff>
      <xdr:row>47</xdr:row>
      <xdr:rowOff>142875</xdr:rowOff>
    </xdr:from>
    <xdr:to>
      <xdr:col>14</xdr:col>
      <xdr:colOff>-2147483648</xdr:colOff>
      <xdr:row>48</xdr:row>
      <xdr:rowOff>0</xdr:rowOff>
    </xdr:to>
    <xdr:sp macro="" textlink="">
      <xdr:nvSpPr>
        <xdr:cNvPr id="117881" name="Text Box 121"/>
        <xdr:cNvSpPr txBox="1">
          <a:spLocks noChangeArrowheads="1"/>
        </xdr:cNvSpPr>
      </xdr:nvSpPr>
      <xdr:spPr bwMode="auto">
        <a:xfrm>
          <a:off x="14154150" y="8039100"/>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14</xdr:col>
      <xdr:colOff>0</xdr:colOff>
      <xdr:row>46</xdr:row>
      <xdr:rowOff>142875</xdr:rowOff>
    </xdr:from>
    <xdr:to>
      <xdr:col>14</xdr:col>
      <xdr:colOff>-2147483648</xdr:colOff>
      <xdr:row>48</xdr:row>
      <xdr:rowOff>0</xdr:rowOff>
    </xdr:to>
    <xdr:sp macro="" textlink="">
      <xdr:nvSpPr>
        <xdr:cNvPr id="117882" name="Text Box 122"/>
        <xdr:cNvSpPr txBox="1">
          <a:spLocks noChangeArrowheads="1"/>
        </xdr:cNvSpPr>
      </xdr:nvSpPr>
      <xdr:spPr bwMode="auto">
        <a:xfrm>
          <a:off x="14154150" y="78676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15</xdr:col>
      <xdr:colOff>0</xdr:colOff>
      <xdr:row>46</xdr:row>
      <xdr:rowOff>142875</xdr:rowOff>
    </xdr:from>
    <xdr:to>
      <xdr:col>15</xdr:col>
      <xdr:colOff>0</xdr:colOff>
      <xdr:row>48</xdr:row>
      <xdr:rowOff>0</xdr:rowOff>
    </xdr:to>
    <xdr:sp macro="" textlink="">
      <xdr:nvSpPr>
        <xdr:cNvPr id="117883" name="Text Box 123"/>
        <xdr:cNvSpPr txBox="1">
          <a:spLocks noChangeArrowheads="1"/>
        </xdr:cNvSpPr>
      </xdr:nvSpPr>
      <xdr:spPr bwMode="auto">
        <a:xfrm>
          <a:off x="14154150" y="78676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15</xdr:col>
      <xdr:colOff>1019175</xdr:colOff>
      <xdr:row>50</xdr:row>
      <xdr:rowOff>142875</xdr:rowOff>
    </xdr:from>
    <xdr:to>
      <xdr:col>16</xdr:col>
      <xdr:colOff>304800</xdr:colOff>
      <xdr:row>51</xdr:row>
      <xdr:rowOff>19050</xdr:rowOff>
    </xdr:to>
    <xdr:sp macro="" textlink="">
      <xdr:nvSpPr>
        <xdr:cNvPr id="117884" name="Text Box 124"/>
        <xdr:cNvSpPr txBox="1">
          <a:spLocks noChangeArrowheads="1"/>
        </xdr:cNvSpPr>
      </xdr:nvSpPr>
      <xdr:spPr bwMode="auto">
        <a:xfrm>
          <a:off x="15173325" y="8782050"/>
          <a:ext cx="42862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15</xdr:col>
      <xdr:colOff>0</xdr:colOff>
      <xdr:row>46</xdr:row>
      <xdr:rowOff>142875</xdr:rowOff>
    </xdr:from>
    <xdr:to>
      <xdr:col>15</xdr:col>
      <xdr:colOff>200025</xdr:colOff>
      <xdr:row>47</xdr:row>
      <xdr:rowOff>19050</xdr:rowOff>
    </xdr:to>
    <xdr:sp macro="" textlink="">
      <xdr:nvSpPr>
        <xdr:cNvPr id="117885" name="Text Box 125"/>
        <xdr:cNvSpPr txBox="1">
          <a:spLocks noChangeArrowheads="1"/>
        </xdr:cNvSpPr>
      </xdr:nvSpPr>
      <xdr:spPr bwMode="auto">
        <a:xfrm>
          <a:off x="14154150" y="7867650"/>
          <a:ext cx="20002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15</xdr:col>
      <xdr:colOff>714375</xdr:colOff>
      <xdr:row>47</xdr:row>
      <xdr:rowOff>142875</xdr:rowOff>
    </xdr:from>
    <xdr:to>
      <xdr:col>16</xdr:col>
      <xdr:colOff>0</xdr:colOff>
      <xdr:row>48</xdr:row>
      <xdr:rowOff>0</xdr:rowOff>
    </xdr:to>
    <xdr:sp macro="" textlink="">
      <xdr:nvSpPr>
        <xdr:cNvPr id="117886" name="Text Box 126"/>
        <xdr:cNvSpPr txBox="1">
          <a:spLocks noChangeArrowheads="1"/>
        </xdr:cNvSpPr>
      </xdr:nvSpPr>
      <xdr:spPr bwMode="auto">
        <a:xfrm>
          <a:off x="14868525" y="8039100"/>
          <a:ext cx="428625"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15</xdr:col>
      <xdr:colOff>0</xdr:colOff>
      <xdr:row>47</xdr:row>
      <xdr:rowOff>142875</xdr:rowOff>
    </xdr:from>
    <xdr:to>
      <xdr:col>15</xdr:col>
      <xdr:colOff>200025</xdr:colOff>
      <xdr:row>48</xdr:row>
      <xdr:rowOff>0</xdr:rowOff>
    </xdr:to>
    <xdr:sp macro="" textlink="">
      <xdr:nvSpPr>
        <xdr:cNvPr id="117887" name="Text Box 127"/>
        <xdr:cNvSpPr txBox="1">
          <a:spLocks noChangeArrowheads="1"/>
        </xdr:cNvSpPr>
      </xdr:nvSpPr>
      <xdr:spPr bwMode="auto">
        <a:xfrm>
          <a:off x="14154150" y="8039100"/>
          <a:ext cx="200025"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15</xdr:col>
      <xdr:colOff>9525</xdr:colOff>
      <xdr:row>46</xdr:row>
      <xdr:rowOff>142875</xdr:rowOff>
    </xdr:from>
    <xdr:to>
      <xdr:col>15</xdr:col>
      <xdr:colOff>200025</xdr:colOff>
      <xdr:row>48</xdr:row>
      <xdr:rowOff>0</xdr:rowOff>
    </xdr:to>
    <xdr:sp macro="" textlink="">
      <xdr:nvSpPr>
        <xdr:cNvPr id="117888" name="Text Box 128"/>
        <xdr:cNvSpPr txBox="1">
          <a:spLocks noChangeArrowheads="1"/>
        </xdr:cNvSpPr>
      </xdr:nvSpPr>
      <xdr:spPr bwMode="auto">
        <a:xfrm>
          <a:off x="14163675" y="7867650"/>
          <a:ext cx="1905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14</xdr:col>
      <xdr:colOff>0</xdr:colOff>
      <xdr:row>45</xdr:row>
      <xdr:rowOff>0</xdr:rowOff>
    </xdr:from>
    <xdr:to>
      <xdr:col>14</xdr:col>
      <xdr:colOff>-2147483648</xdr:colOff>
      <xdr:row>45</xdr:row>
      <xdr:rowOff>0</xdr:rowOff>
    </xdr:to>
    <xdr:sp macro="" textlink="">
      <xdr:nvSpPr>
        <xdr:cNvPr id="117889" name="Text Box 129"/>
        <xdr:cNvSpPr txBox="1">
          <a:spLocks noChangeArrowheads="1"/>
        </xdr:cNvSpPr>
      </xdr:nvSpPr>
      <xdr:spPr bwMode="auto">
        <a:xfrm>
          <a:off x="14154150" y="7553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13</xdr:col>
      <xdr:colOff>685800</xdr:colOff>
      <xdr:row>45</xdr:row>
      <xdr:rowOff>0</xdr:rowOff>
    </xdr:from>
    <xdr:to>
      <xdr:col>14</xdr:col>
      <xdr:colOff>-2147483648</xdr:colOff>
      <xdr:row>45</xdr:row>
      <xdr:rowOff>0</xdr:rowOff>
    </xdr:to>
    <xdr:sp macro="" textlink="">
      <xdr:nvSpPr>
        <xdr:cNvPr id="117890" name="Text Box 130"/>
        <xdr:cNvSpPr txBox="1">
          <a:spLocks noChangeArrowheads="1"/>
        </xdr:cNvSpPr>
      </xdr:nvSpPr>
      <xdr:spPr bwMode="auto">
        <a:xfrm>
          <a:off x="13468350" y="7553325"/>
          <a:ext cx="685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14</xdr:col>
      <xdr:colOff>0</xdr:colOff>
      <xdr:row>45</xdr:row>
      <xdr:rowOff>0</xdr:rowOff>
    </xdr:from>
    <xdr:to>
      <xdr:col>14</xdr:col>
      <xdr:colOff>-2147483648</xdr:colOff>
      <xdr:row>45</xdr:row>
      <xdr:rowOff>0</xdr:rowOff>
    </xdr:to>
    <xdr:sp macro="" textlink="">
      <xdr:nvSpPr>
        <xdr:cNvPr id="117891" name="Text Box 131"/>
        <xdr:cNvSpPr txBox="1">
          <a:spLocks noChangeArrowheads="1"/>
        </xdr:cNvSpPr>
      </xdr:nvSpPr>
      <xdr:spPr bwMode="auto">
        <a:xfrm>
          <a:off x="14154150" y="7553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14</xdr:col>
      <xdr:colOff>0</xdr:colOff>
      <xdr:row>45</xdr:row>
      <xdr:rowOff>0</xdr:rowOff>
    </xdr:from>
    <xdr:to>
      <xdr:col>14</xdr:col>
      <xdr:colOff>-2147483648</xdr:colOff>
      <xdr:row>45</xdr:row>
      <xdr:rowOff>0</xdr:rowOff>
    </xdr:to>
    <xdr:sp macro="" textlink="">
      <xdr:nvSpPr>
        <xdr:cNvPr id="117892" name="Text Box 132"/>
        <xdr:cNvSpPr txBox="1">
          <a:spLocks noChangeArrowheads="1"/>
        </xdr:cNvSpPr>
      </xdr:nvSpPr>
      <xdr:spPr bwMode="auto">
        <a:xfrm>
          <a:off x="14154150" y="7553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5</a:t>
          </a: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14</xdr:col>
      <xdr:colOff>0</xdr:colOff>
      <xdr:row>45</xdr:row>
      <xdr:rowOff>0</xdr:rowOff>
    </xdr:from>
    <xdr:to>
      <xdr:col>14</xdr:col>
      <xdr:colOff>-2147483648</xdr:colOff>
      <xdr:row>45</xdr:row>
      <xdr:rowOff>0</xdr:rowOff>
    </xdr:to>
    <xdr:sp macro="" textlink="">
      <xdr:nvSpPr>
        <xdr:cNvPr id="117893" name="Text Box 133"/>
        <xdr:cNvSpPr txBox="1">
          <a:spLocks noChangeArrowheads="1"/>
        </xdr:cNvSpPr>
      </xdr:nvSpPr>
      <xdr:spPr bwMode="auto">
        <a:xfrm>
          <a:off x="14154150" y="7553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12</xdr:col>
      <xdr:colOff>752475</xdr:colOff>
      <xdr:row>45</xdr:row>
      <xdr:rowOff>0</xdr:rowOff>
    </xdr:from>
    <xdr:to>
      <xdr:col>13</xdr:col>
      <xdr:colOff>238125</xdr:colOff>
      <xdr:row>45</xdr:row>
      <xdr:rowOff>0</xdr:rowOff>
    </xdr:to>
    <xdr:sp macro="" textlink="">
      <xdr:nvSpPr>
        <xdr:cNvPr id="117894" name="Text Box 134"/>
        <xdr:cNvSpPr txBox="1">
          <a:spLocks noChangeArrowheads="1"/>
        </xdr:cNvSpPr>
      </xdr:nvSpPr>
      <xdr:spPr bwMode="auto">
        <a:xfrm>
          <a:off x="12163425" y="7553325"/>
          <a:ext cx="857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14</xdr:col>
      <xdr:colOff>0</xdr:colOff>
      <xdr:row>44</xdr:row>
      <xdr:rowOff>142875</xdr:rowOff>
    </xdr:from>
    <xdr:to>
      <xdr:col>14</xdr:col>
      <xdr:colOff>-2147483648</xdr:colOff>
      <xdr:row>45</xdr:row>
      <xdr:rowOff>0</xdr:rowOff>
    </xdr:to>
    <xdr:sp macro="" textlink="">
      <xdr:nvSpPr>
        <xdr:cNvPr id="117897" name="Text Box 137"/>
        <xdr:cNvSpPr txBox="1">
          <a:spLocks noChangeArrowheads="1"/>
        </xdr:cNvSpPr>
      </xdr:nvSpPr>
      <xdr:spPr bwMode="auto">
        <a:xfrm>
          <a:off x="14154150" y="7524750"/>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13</xdr:col>
      <xdr:colOff>1019175</xdr:colOff>
      <xdr:row>45</xdr:row>
      <xdr:rowOff>142875</xdr:rowOff>
    </xdr:from>
    <xdr:to>
      <xdr:col>14</xdr:col>
      <xdr:colOff>-2147483648</xdr:colOff>
      <xdr:row>46</xdr:row>
      <xdr:rowOff>19050</xdr:rowOff>
    </xdr:to>
    <xdr:sp macro="" textlink="">
      <xdr:nvSpPr>
        <xdr:cNvPr id="117898" name="Text Box 138"/>
        <xdr:cNvSpPr txBox="1">
          <a:spLocks noChangeArrowheads="1"/>
        </xdr:cNvSpPr>
      </xdr:nvSpPr>
      <xdr:spPr bwMode="auto">
        <a:xfrm>
          <a:off x="13801725" y="7696200"/>
          <a:ext cx="35242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13</xdr:col>
      <xdr:colOff>0</xdr:colOff>
      <xdr:row>45</xdr:row>
      <xdr:rowOff>142875</xdr:rowOff>
    </xdr:from>
    <xdr:to>
      <xdr:col>13</xdr:col>
      <xdr:colOff>200025</xdr:colOff>
      <xdr:row>46</xdr:row>
      <xdr:rowOff>19050</xdr:rowOff>
    </xdr:to>
    <xdr:sp macro="" textlink="">
      <xdr:nvSpPr>
        <xdr:cNvPr id="117899" name="Text Box 139"/>
        <xdr:cNvSpPr txBox="1">
          <a:spLocks noChangeArrowheads="1"/>
        </xdr:cNvSpPr>
      </xdr:nvSpPr>
      <xdr:spPr bwMode="auto">
        <a:xfrm>
          <a:off x="12782550" y="7696200"/>
          <a:ext cx="20002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14</xdr:col>
      <xdr:colOff>0</xdr:colOff>
      <xdr:row>45</xdr:row>
      <xdr:rowOff>142875</xdr:rowOff>
    </xdr:from>
    <xdr:to>
      <xdr:col>14</xdr:col>
      <xdr:colOff>-2147483648</xdr:colOff>
      <xdr:row>46</xdr:row>
      <xdr:rowOff>19050</xdr:rowOff>
    </xdr:to>
    <xdr:sp macro="" textlink="">
      <xdr:nvSpPr>
        <xdr:cNvPr id="117900" name="Text Box 140"/>
        <xdr:cNvSpPr txBox="1">
          <a:spLocks noChangeArrowheads="1"/>
        </xdr:cNvSpPr>
      </xdr:nvSpPr>
      <xdr:spPr bwMode="auto">
        <a:xfrm>
          <a:off x="14154150" y="7696200"/>
          <a:ext cx="0"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13</xdr:col>
      <xdr:colOff>0</xdr:colOff>
      <xdr:row>46</xdr:row>
      <xdr:rowOff>142875</xdr:rowOff>
    </xdr:from>
    <xdr:to>
      <xdr:col>13</xdr:col>
      <xdr:colOff>200025</xdr:colOff>
      <xdr:row>47</xdr:row>
      <xdr:rowOff>0</xdr:rowOff>
    </xdr:to>
    <xdr:sp macro="" textlink="">
      <xdr:nvSpPr>
        <xdr:cNvPr id="117902" name="Text Box 142"/>
        <xdr:cNvSpPr txBox="1">
          <a:spLocks noChangeArrowheads="1"/>
        </xdr:cNvSpPr>
      </xdr:nvSpPr>
      <xdr:spPr bwMode="auto">
        <a:xfrm>
          <a:off x="12782550" y="7867650"/>
          <a:ext cx="200025"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13</xdr:col>
      <xdr:colOff>9525</xdr:colOff>
      <xdr:row>45</xdr:row>
      <xdr:rowOff>142875</xdr:rowOff>
    </xdr:from>
    <xdr:to>
      <xdr:col>13</xdr:col>
      <xdr:colOff>200025</xdr:colOff>
      <xdr:row>47</xdr:row>
      <xdr:rowOff>0</xdr:rowOff>
    </xdr:to>
    <xdr:sp macro="" textlink="">
      <xdr:nvSpPr>
        <xdr:cNvPr id="117903" name="Text Box 143"/>
        <xdr:cNvSpPr txBox="1">
          <a:spLocks noChangeArrowheads="1"/>
        </xdr:cNvSpPr>
      </xdr:nvSpPr>
      <xdr:spPr bwMode="auto">
        <a:xfrm>
          <a:off x="12792075" y="7696200"/>
          <a:ext cx="1905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14</xdr:col>
      <xdr:colOff>0</xdr:colOff>
      <xdr:row>45</xdr:row>
      <xdr:rowOff>142875</xdr:rowOff>
    </xdr:from>
    <xdr:to>
      <xdr:col>14</xdr:col>
      <xdr:colOff>-2147483648</xdr:colOff>
      <xdr:row>47</xdr:row>
      <xdr:rowOff>0</xdr:rowOff>
    </xdr:to>
    <xdr:sp macro="" textlink="">
      <xdr:nvSpPr>
        <xdr:cNvPr id="117904" name="Text Box 144"/>
        <xdr:cNvSpPr txBox="1">
          <a:spLocks noChangeArrowheads="1"/>
        </xdr:cNvSpPr>
      </xdr:nvSpPr>
      <xdr:spPr bwMode="auto">
        <a:xfrm>
          <a:off x="14154150" y="769620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14</xdr:col>
      <xdr:colOff>0</xdr:colOff>
      <xdr:row>45</xdr:row>
      <xdr:rowOff>142875</xdr:rowOff>
    </xdr:from>
    <xdr:to>
      <xdr:col>14</xdr:col>
      <xdr:colOff>-2147483648</xdr:colOff>
      <xdr:row>46</xdr:row>
      <xdr:rowOff>19050</xdr:rowOff>
    </xdr:to>
    <xdr:sp macro="" textlink="">
      <xdr:nvSpPr>
        <xdr:cNvPr id="117906" name="Text Box 146"/>
        <xdr:cNvSpPr txBox="1">
          <a:spLocks noChangeArrowheads="1"/>
        </xdr:cNvSpPr>
      </xdr:nvSpPr>
      <xdr:spPr bwMode="auto">
        <a:xfrm>
          <a:off x="14154150" y="7696200"/>
          <a:ext cx="0"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14</xdr:col>
      <xdr:colOff>76200</xdr:colOff>
      <xdr:row>47</xdr:row>
      <xdr:rowOff>38100</xdr:rowOff>
    </xdr:from>
    <xdr:to>
      <xdr:col>15</xdr:col>
      <xdr:colOff>9525</xdr:colOff>
      <xdr:row>47</xdr:row>
      <xdr:rowOff>66675</xdr:rowOff>
    </xdr:to>
    <xdr:sp macro="" textlink="">
      <xdr:nvSpPr>
        <xdr:cNvPr id="117907" name="Text Box 147"/>
        <xdr:cNvSpPr txBox="1">
          <a:spLocks noChangeArrowheads="1"/>
        </xdr:cNvSpPr>
      </xdr:nvSpPr>
      <xdr:spPr bwMode="auto">
        <a:xfrm>
          <a:off x="14154150" y="7934325"/>
          <a:ext cx="9525"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14</xdr:col>
      <xdr:colOff>0</xdr:colOff>
      <xdr:row>46</xdr:row>
      <xdr:rowOff>142875</xdr:rowOff>
    </xdr:from>
    <xdr:to>
      <xdr:col>14</xdr:col>
      <xdr:colOff>-2147483648</xdr:colOff>
      <xdr:row>47</xdr:row>
      <xdr:rowOff>0</xdr:rowOff>
    </xdr:to>
    <xdr:sp macro="" textlink="">
      <xdr:nvSpPr>
        <xdr:cNvPr id="117908" name="Text Box 148"/>
        <xdr:cNvSpPr txBox="1">
          <a:spLocks noChangeArrowheads="1"/>
        </xdr:cNvSpPr>
      </xdr:nvSpPr>
      <xdr:spPr bwMode="auto">
        <a:xfrm>
          <a:off x="14154150" y="7867650"/>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14</xdr:col>
      <xdr:colOff>9525</xdr:colOff>
      <xdr:row>46</xdr:row>
      <xdr:rowOff>47625</xdr:rowOff>
    </xdr:from>
    <xdr:to>
      <xdr:col>14</xdr:col>
      <xdr:colOff>-2147483648</xdr:colOff>
      <xdr:row>46</xdr:row>
      <xdr:rowOff>95250</xdr:rowOff>
    </xdr:to>
    <xdr:sp macro="" textlink="">
      <xdr:nvSpPr>
        <xdr:cNvPr id="117909" name="Text Box 149"/>
        <xdr:cNvSpPr txBox="1">
          <a:spLocks noChangeArrowheads="1"/>
        </xdr:cNvSpPr>
      </xdr:nvSpPr>
      <xdr:spPr bwMode="auto">
        <a:xfrm>
          <a:off x="14154150" y="7772400"/>
          <a:ext cx="0"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14</xdr:col>
      <xdr:colOff>0</xdr:colOff>
      <xdr:row>45</xdr:row>
      <xdr:rowOff>142875</xdr:rowOff>
    </xdr:from>
    <xdr:to>
      <xdr:col>14</xdr:col>
      <xdr:colOff>-2147483648</xdr:colOff>
      <xdr:row>47</xdr:row>
      <xdr:rowOff>0</xdr:rowOff>
    </xdr:to>
    <xdr:sp macro="" textlink="">
      <xdr:nvSpPr>
        <xdr:cNvPr id="117910" name="Text Box 150"/>
        <xdr:cNvSpPr txBox="1">
          <a:spLocks noChangeArrowheads="1"/>
        </xdr:cNvSpPr>
      </xdr:nvSpPr>
      <xdr:spPr bwMode="auto">
        <a:xfrm>
          <a:off x="14154150" y="769620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12</xdr:col>
      <xdr:colOff>9525</xdr:colOff>
      <xdr:row>45</xdr:row>
      <xdr:rowOff>152400</xdr:rowOff>
    </xdr:from>
    <xdr:to>
      <xdr:col>12</xdr:col>
      <xdr:colOff>200025</xdr:colOff>
      <xdr:row>47</xdr:row>
      <xdr:rowOff>9525</xdr:rowOff>
    </xdr:to>
    <xdr:sp macro="" textlink="">
      <xdr:nvSpPr>
        <xdr:cNvPr id="117911" name="Text Box 151"/>
        <xdr:cNvSpPr txBox="1">
          <a:spLocks noChangeArrowheads="1"/>
        </xdr:cNvSpPr>
      </xdr:nvSpPr>
      <xdr:spPr bwMode="auto">
        <a:xfrm>
          <a:off x="11420475" y="7705725"/>
          <a:ext cx="1905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12</xdr:col>
      <xdr:colOff>28575</xdr:colOff>
      <xdr:row>45</xdr:row>
      <xdr:rowOff>114300</xdr:rowOff>
    </xdr:from>
    <xdr:to>
      <xdr:col>12</xdr:col>
      <xdr:colOff>219075</xdr:colOff>
      <xdr:row>46</xdr:row>
      <xdr:rowOff>142875</xdr:rowOff>
    </xdr:to>
    <xdr:sp macro="" textlink="">
      <xdr:nvSpPr>
        <xdr:cNvPr id="117912" name="Text Box 152"/>
        <xdr:cNvSpPr txBox="1">
          <a:spLocks noChangeArrowheads="1"/>
        </xdr:cNvSpPr>
      </xdr:nvSpPr>
      <xdr:spPr bwMode="auto">
        <a:xfrm>
          <a:off x="11439525" y="7667625"/>
          <a:ext cx="1905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12</xdr:col>
      <xdr:colOff>1019175</xdr:colOff>
      <xdr:row>45</xdr:row>
      <xdr:rowOff>142875</xdr:rowOff>
    </xdr:from>
    <xdr:to>
      <xdr:col>13</xdr:col>
      <xdr:colOff>304800</xdr:colOff>
      <xdr:row>46</xdr:row>
      <xdr:rowOff>19050</xdr:rowOff>
    </xdr:to>
    <xdr:sp macro="" textlink="">
      <xdr:nvSpPr>
        <xdr:cNvPr id="117913" name="Text Box 153"/>
        <xdr:cNvSpPr txBox="1">
          <a:spLocks noChangeArrowheads="1"/>
        </xdr:cNvSpPr>
      </xdr:nvSpPr>
      <xdr:spPr bwMode="auto">
        <a:xfrm>
          <a:off x="12430125" y="7696200"/>
          <a:ext cx="65722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12</xdr:col>
      <xdr:colOff>0</xdr:colOff>
      <xdr:row>45</xdr:row>
      <xdr:rowOff>142875</xdr:rowOff>
    </xdr:from>
    <xdr:to>
      <xdr:col>12</xdr:col>
      <xdr:colOff>200025</xdr:colOff>
      <xdr:row>46</xdr:row>
      <xdr:rowOff>19050</xdr:rowOff>
    </xdr:to>
    <xdr:sp macro="" textlink="">
      <xdr:nvSpPr>
        <xdr:cNvPr id="117914" name="Text Box 154"/>
        <xdr:cNvSpPr txBox="1">
          <a:spLocks noChangeArrowheads="1"/>
        </xdr:cNvSpPr>
      </xdr:nvSpPr>
      <xdr:spPr bwMode="auto">
        <a:xfrm>
          <a:off x="11410950" y="7696200"/>
          <a:ext cx="20002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12</xdr:col>
      <xdr:colOff>0</xdr:colOff>
      <xdr:row>46</xdr:row>
      <xdr:rowOff>142875</xdr:rowOff>
    </xdr:from>
    <xdr:to>
      <xdr:col>12</xdr:col>
      <xdr:colOff>200025</xdr:colOff>
      <xdr:row>47</xdr:row>
      <xdr:rowOff>0</xdr:rowOff>
    </xdr:to>
    <xdr:sp macro="" textlink="">
      <xdr:nvSpPr>
        <xdr:cNvPr id="117916" name="Text Box 156"/>
        <xdr:cNvSpPr txBox="1">
          <a:spLocks noChangeArrowheads="1"/>
        </xdr:cNvSpPr>
      </xdr:nvSpPr>
      <xdr:spPr bwMode="auto">
        <a:xfrm>
          <a:off x="11410950" y="7867650"/>
          <a:ext cx="200025"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12</xdr:col>
      <xdr:colOff>9525</xdr:colOff>
      <xdr:row>45</xdr:row>
      <xdr:rowOff>142875</xdr:rowOff>
    </xdr:from>
    <xdr:to>
      <xdr:col>12</xdr:col>
      <xdr:colOff>200025</xdr:colOff>
      <xdr:row>47</xdr:row>
      <xdr:rowOff>0</xdr:rowOff>
    </xdr:to>
    <xdr:sp macro="" textlink="">
      <xdr:nvSpPr>
        <xdr:cNvPr id="117917" name="Text Box 157"/>
        <xdr:cNvSpPr txBox="1">
          <a:spLocks noChangeArrowheads="1"/>
        </xdr:cNvSpPr>
      </xdr:nvSpPr>
      <xdr:spPr bwMode="auto">
        <a:xfrm>
          <a:off x="11420475" y="7696200"/>
          <a:ext cx="1905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47</xdr:row>
      <xdr:rowOff>123825</xdr:rowOff>
    </xdr:from>
    <xdr:to>
      <xdr:col>5</xdr:col>
      <xdr:colOff>0</xdr:colOff>
      <xdr:row>48</xdr:row>
      <xdr:rowOff>0</xdr:rowOff>
    </xdr:to>
    <xdr:sp macro="" textlink="">
      <xdr:nvSpPr>
        <xdr:cNvPr id="118785" name="Text Box 1"/>
        <xdr:cNvSpPr txBox="1">
          <a:spLocks noChangeArrowheads="1"/>
        </xdr:cNvSpPr>
      </xdr:nvSpPr>
      <xdr:spPr bwMode="auto">
        <a:xfrm>
          <a:off x="3600450" y="8020050"/>
          <a:ext cx="0"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7</xdr:col>
      <xdr:colOff>0</xdr:colOff>
      <xdr:row>45</xdr:row>
      <xdr:rowOff>0</xdr:rowOff>
    </xdr:from>
    <xdr:to>
      <xdr:col>7</xdr:col>
      <xdr:colOff>0</xdr:colOff>
      <xdr:row>45</xdr:row>
      <xdr:rowOff>0</xdr:rowOff>
    </xdr:to>
    <xdr:sp macro="" textlink="">
      <xdr:nvSpPr>
        <xdr:cNvPr id="118786" name="Text Box 2"/>
        <xdr:cNvSpPr txBox="1">
          <a:spLocks noChangeArrowheads="1"/>
        </xdr:cNvSpPr>
      </xdr:nvSpPr>
      <xdr:spPr bwMode="auto">
        <a:xfrm>
          <a:off x="6057900" y="7553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6</xdr:col>
      <xdr:colOff>685800</xdr:colOff>
      <xdr:row>45</xdr:row>
      <xdr:rowOff>0</xdr:rowOff>
    </xdr:from>
    <xdr:to>
      <xdr:col>7</xdr:col>
      <xdr:colOff>0</xdr:colOff>
      <xdr:row>45</xdr:row>
      <xdr:rowOff>0</xdr:rowOff>
    </xdr:to>
    <xdr:sp macro="" textlink="">
      <xdr:nvSpPr>
        <xdr:cNvPr id="118787" name="Text Box 3"/>
        <xdr:cNvSpPr txBox="1">
          <a:spLocks noChangeArrowheads="1"/>
        </xdr:cNvSpPr>
      </xdr:nvSpPr>
      <xdr:spPr bwMode="auto">
        <a:xfrm>
          <a:off x="5514975" y="7553325"/>
          <a:ext cx="542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7</xdr:col>
      <xdr:colOff>0</xdr:colOff>
      <xdr:row>45</xdr:row>
      <xdr:rowOff>0</xdr:rowOff>
    </xdr:from>
    <xdr:to>
      <xdr:col>7</xdr:col>
      <xdr:colOff>0</xdr:colOff>
      <xdr:row>45</xdr:row>
      <xdr:rowOff>0</xdr:rowOff>
    </xdr:to>
    <xdr:sp macro="" textlink="">
      <xdr:nvSpPr>
        <xdr:cNvPr id="118788" name="Text Box 4"/>
        <xdr:cNvSpPr txBox="1">
          <a:spLocks noChangeArrowheads="1"/>
        </xdr:cNvSpPr>
      </xdr:nvSpPr>
      <xdr:spPr bwMode="auto">
        <a:xfrm>
          <a:off x="6057900" y="7553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7</xdr:col>
      <xdr:colOff>0</xdr:colOff>
      <xdr:row>45</xdr:row>
      <xdr:rowOff>0</xdr:rowOff>
    </xdr:from>
    <xdr:to>
      <xdr:col>7</xdr:col>
      <xdr:colOff>0</xdr:colOff>
      <xdr:row>45</xdr:row>
      <xdr:rowOff>0</xdr:rowOff>
    </xdr:to>
    <xdr:sp macro="" textlink="">
      <xdr:nvSpPr>
        <xdr:cNvPr id="118789" name="Text Box 5"/>
        <xdr:cNvSpPr txBox="1">
          <a:spLocks noChangeArrowheads="1"/>
        </xdr:cNvSpPr>
      </xdr:nvSpPr>
      <xdr:spPr bwMode="auto">
        <a:xfrm>
          <a:off x="6057900" y="7553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5</a:t>
          </a: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7</xdr:col>
      <xdr:colOff>0</xdr:colOff>
      <xdr:row>45</xdr:row>
      <xdr:rowOff>0</xdr:rowOff>
    </xdr:from>
    <xdr:to>
      <xdr:col>7</xdr:col>
      <xdr:colOff>0</xdr:colOff>
      <xdr:row>45</xdr:row>
      <xdr:rowOff>0</xdr:rowOff>
    </xdr:to>
    <xdr:sp macro="" textlink="">
      <xdr:nvSpPr>
        <xdr:cNvPr id="118790" name="Text Box 6"/>
        <xdr:cNvSpPr txBox="1">
          <a:spLocks noChangeArrowheads="1"/>
        </xdr:cNvSpPr>
      </xdr:nvSpPr>
      <xdr:spPr bwMode="auto">
        <a:xfrm>
          <a:off x="6057900" y="7553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4</xdr:col>
      <xdr:colOff>752475</xdr:colOff>
      <xdr:row>45</xdr:row>
      <xdr:rowOff>0</xdr:rowOff>
    </xdr:from>
    <xdr:to>
      <xdr:col>6</xdr:col>
      <xdr:colOff>238125</xdr:colOff>
      <xdr:row>45</xdr:row>
      <xdr:rowOff>0</xdr:rowOff>
    </xdr:to>
    <xdr:sp macro="" textlink="">
      <xdr:nvSpPr>
        <xdr:cNvPr id="118791" name="Text Box 7"/>
        <xdr:cNvSpPr txBox="1">
          <a:spLocks noChangeArrowheads="1"/>
        </xdr:cNvSpPr>
      </xdr:nvSpPr>
      <xdr:spPr bwMode="auto">
        <a:xfrm>
          <a:off x="3124200" y="7553325"/>
          <a:ext cx="1943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15</xdr:col>
      <xdr:colOff>9525</xdr:colOff>
      <xdr:row>45</xdr:row>
      <xdr:rowOff>0</xdr:rowOff>
    </xdr:from>
    <xdr:to>
      <xdr:col>15</xdr:col>
      <xdr:colOff>200025</xdr:colOff>
      <xdr:row>45</xdr:row>
      <xdr:rowOff>0</xdr:rowOff>
    </xdr:to>
    <xdr:sp macro="" textlink="">
      <xdr:nvSpPr>
        <xdr:cNvPr id="118792" name="Text Box 8"/>
        <xdr:cNvSpPr txBox="1">
          <a:spLocks noChangeArrowheads="1"/>
        </xdr:cNvSpPr>
      </xdr:nvSpPr>
      <xdr:spPr bwMode="auto">
        <a:xfrm>
          <a:off x="13363575" y="7553325"/>
          <a:ext cx="190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9</xdr:col>
      <xdr:colOff>228600</xdr:colOff>
      <xdr:row>45</xdr:row>
      <xdr:rowOff>0</xdr:rowOff>
    </xdr:from>
    <xdr:to>
      <xdr:col>9</xdr:col>
      <xdr:colOff>228600</xdr:colOff>
      <xdr:row>45</xdr:row>
      <xdr:rowOff>0</xdr:rowOff>
    </xdr:to>
    <xdr:sp macro="" textlink="">
      <xdr:nvSpPr>
        <xdr:cNvPr id="118795" name="Text Box 11"/>
        <xdr:cNvSpPr txBox="1">
          <a:spLocks noChangeArrowheads="1"/>
        </xdr:cNvSpPr>
      </xdr:nvSpPr>
      <xdr:spPr bwMode="auto">
        <a:xfrm>
          <a:off x="8658225" y="7553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7</xdr:col>
      <xdr:colOff>0</xdr:colOff>
      <xdr:row>44</xdr:row>
      <xdr:rowOff>142875</xdr:rowOff>
    </xdr:from>
    <xdr:to>
      <xdr:col>7</xdr:col>
      <xdr:colOff>0</xdr:colOff>
      <xdr:row>45</xdr:row>
      <xdr:rowOff>0</xdr:rowOff>
    </xdr:to>
    <xdr:sp macro="" textlink="">
      <xdr:nvSpPr>
        <xdr:cNvPr id="118796" name="Text Box 12"/>
        <xdr:cNvSpPr txBox="1">
          <a:spLocks noChangeArrowheads="1"/>
        </xdr:cNvSpPr>
      </xdr:nvSpPr>
      <xdr:spPr bwMode="auto">
        <a:xfrm>
          <a:off x="6057900" y="7524750"/>
          <a:ext cx="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6</xdr:col>
      <xdr:colOff>714375</xdr:colOff>
      <xdr:row>48</xdr:row>
      <xdr:rowOff>0</xdr:rowOff>
    </xdr:from>
    <xdr:to>
      <xdr:col>7</xdr:col>
      <xdr:colOff>0</xdr:colOff>
      <xdr:row>48</xdr:row>
      <xdr:rowOff>19050</xdr:rowOff>
    </xdr:to>
    <xdr:sp macro="" textlink="">
      <xdr:nvSpPr>
        <xdr:cNvPr id="118797" name="Text Box 13"/>
        <xdr:cNvSpPr txBox="1">
          <a:spLocks noChangeArrowheads="1"/>
        </xdr:cNvSpPr>
      </xdr:nvSpPr>
      <xdr:spPr bwMode="auto">
        <a:xfrm>
          <a:off x="5543550" y="8067675"/>
          <a:ext cx="514350"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7</xdr:col>
      <xdr:colOff>0</xdr:colOff>
      <xdr:row>49</xdr:row>
      <xdr:rowOff>0</xdr:rowOff>
    </xdr:from>
    <xdr:to>
      <xdr:col>7</xdr:col>
      <xdr:colOff>0</xdr:colOff>
      <xdr:row>49</xdr:row>
      <xdr:rowOff>0</xdr:rowOff>
    </xdr:to>
    <xdr:sp macro="" textlink="">
      <xdr:nvSpPr>
        <xdr:cNvPr id="118798" name="Text Box 14"/>
        <xdr:cNvSpPr txBox="1">
          <a:spLocks noChangeArrowheads="1"/>
        </xdr:cNvSpPr>
      </xdr:nvSpPr>
      <xdr:spPr bwMode="auto">
        <a:xfrm>
          <a:off x="6057900" y="8229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5</a:t>
          </a: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6</xdr:col>
      <xdr:colOff>0</xdr:colOff>
      <xdr:row>48</xdr:row>
      <xdr:rowOff>0</xdr:rowOff>
    </xdr:from>
    <xdr:to>
      <xdr:col>6</xdr:col>
      <xdr:colOff>200025</xdr:colOff>
      <xdr:row>48</xdr:row>
      <xdr:rowOff>19050</xdr:rowOff>
    </xdr:to>
    <xdr:sp macro="" textlink="">
      <xdr:nvSpPr>
        <xdr:cNvPr id="118799" name="Text Box 15"/>
        <xdr:cNvSpPr txBox="1">
          <a:spLocks noChangeArrowheads="1"/>
        </xdr:cNvSpPr>
      </xdr:nvSpPr>
      <xdr:spPr bwMode="auto">
        <a:xfrm>
          <a:off x="4829175" y="8067675"/>
          <a:ext cx="20002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4</xdr:col>
      <xdr:colOff>752475</xdr:colOff>
      <xdr:row>49</xdr:row>
      <xdr:rowOff>0</xdr:rowOff>
    </xdr:from>
    <xdr:to>
      <xdr:col>6</xdr:col>
      <xdr:colOff>238125</xdr:colOff>
      <xdr:row>49</xdr:row>
      <xdr:rowOff>0</xdr:rowOff>
    </xdr:to>
    <xdr:sp macro="" textlink="">
      <xdr:nvSpPr>
        <xdr:cNvPr id="118800" name="Text Box 16"/>
        <xdr:cNvSpPr txBox="1">
          <a:spLocks noChangeArrowheads="1"/>
        </xdr:cNvSpPr>
      </xdr:nvSpPr>
      <xdr:spPr bwMode="auto">
        <a:xfrm>
          <a:off x="3124200" y="8229600"/>
          <a:ext cx="1943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7</xdr:col>
      <xdr:colOff>9525</xdr:colOff>
      <xdr:row>48</xdr:row>
      <xdr:rowOff>0</xdr:rowOff>
    </xdr:from>
    <xdr:to>
      <xdr:col>7</xdr:col>
      <xdr:colOff>200025</xdr:colOff>
      <xdr:row>48</xdr:row>
      <xdr:rowOff>19050</xdr:rowOff>
    </xdr:to>
    <xdr:sp macro="" textlink="">
      <xdr:nvSpPr>
        <xdr:cNvPr id="118801" name="Text Box 17"/>
        <xdr:cNvSpPr txBox="1">
          <a:spLocks noChangeArrowheads="1"/>
        </xdr:cNvSpPr>
      </xdr:nvSpPr>
      <xdr:spPr bwMode="auto">
        <a:xfrm>
          <a:off x="6067425" y="8067675"/>
          <a:ext cx="190500"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15</xdr:col>
      <xdr:colOff>9525</xdr:colOff>
      <xdr:row>48</xdr:row>
      <xdr:rowOff>0</xdr:rowOff>
    </xdr:from>
    <xdr:to>
      <xdr:col>15</xdr:col>
      <xdr:colOff>200025</xdr:colOff>
      <xdr:row>48</xdr:row>
      <xdr:rowOff>19050</xdr:rowOff>
    </xdr:to>
    <xdr:sp macro="" textlink="">
      <xdr:nvSpPr>
        <xdr:cNvPr id="118802" name="Text Box 18"/>
        <xdr:cNvSpPr txBox="1">
          <a:spLocks noChangeArrowheads="1"/>
        </xdr:cNvSpPr>
      </xdr:nvSpPr>
      <xdr:spPr bwMode="auto">
        <a:xfrm>
          <a:off x="13363575" y="8067675"/>
          <a:ext cx="190500"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6</xdr:col>
      <xdr:colOff>9525</xdr:colOff>
      <xdr:row>48</xdr:row>
      <xdr:rowOff>0</xdr:rowOff>
    </xdr:from>
    <xdr:to>
      <xdr:col>6</xdr:col>
      <xdr:colOff>200025</xdr:colOff>
      <xdr:row>48</xdr:row>
      <xdr:rowOff>0</xdr:rowOff>
    </xdr:to>
    <xdr:sp macro="" textlink="">
      <xdr:nvSpPr>
        <xdr:cNvPr id="118807" name="Text Box 23"/>
        <xdr:cNvSpPr txBox="1">
          <a:spLocks noChangeArrowheads="1"/>
        </xdr:cNvSpPr>
      </xdr:nvSpPr>
      <xdr:spPr bwMode="auto">
        <a:xfrm>
          <a:off x="4838700" y="8067675"/>
          <a:ext cx="190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7</xdr:col>
      <xdr:colOff>0</xdr:colOff>
      <xdr:row>48</xdr:row>
      <xdr:rowOff>0</xdr:rowOff>
    </xdr:from>
    <xdr:to>
      <xdr:col>7</xdr:col>
      <xdr:colOff>0</xdr:colOff>
      <xdr:row>48</xdr:row>
      <xdr:rowOff>0</xdr:rowOff>
    </xdr:to>
    <xdr:sp macro="" textlink="">
      <xdr:nvSpPr>
        <xdr:cNvPr id="118808" name="Text Box 24"/>
        <xdr:cNvSpPr txBox="1">
          <a:spLocks noChangeArrowheads="1"/>
        </xdr:cNvSpPr>
      </xdr:nvSpPr>
      <xdr:spPr bwMode="auto">
        <a:xfrm>
          <a:off x="6057900" y="80676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14</xdr:col>
      <xdr:colOff>0</xdr:colOff>
      <xdr:row>17</xdr:row>
      <xdr:rowOff>123825</xdr:rowOff>
    </xdr:from>
    <xdr:to>
      <xdr:col>14</xdr:col>
      <xdr:colOff>0</xdr:colOff>
      <xdr:row>18</xdr:row>
      <xdr:rowOff>152400</xdr:rowOff>
    </xdr:to>
    <xdr:sp macro="" textlink="">
      <xdr:nvSpPr>
        <xdr:cNvPr id="118809" name="Text Box 25"/>
        <xdr:cNvSpPr txBox="1">
          <a:spLocks noChangeArrowheads="1"/>
        </xdr:cNvSpPr>
      </xdr:nvSpPr>
      <xdr:spPr bwMode="auto">
        <a:xfrm>
          <a:off x="12125325" y="28765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r>
            <a:rPr lang="en-US" sz="1200" b="0" i="0" u="none" strike="noStrike" baseline="30000">
              <a:solidFill>
                <a:srgbClr val="000000"/>
              </a:solidFill>
              <a:latin typeface="Arial"/>
              <a:cs typeface="Arial"/>
            </a:rPr>
            <a:t>4</a:t>
          </a:r>
        </a:p>
      </xdr:txBody>
    </xdr:sp>
    <xdr:clientData/>
  </xdr:twoCellAnchor>
  <xdr:twoCellAnchor>
    <xdr:from>
      <xdr:col>15</xdr:col>
      <xdr:colOff>1019175</xdr:colOff>
      <xdr:row>46</xdr:row>
      <xdr:rowOff>142875</xdr:rowOff>
    </xdr:from>
    <xdr:to>
      <xdr:col>16</xdr:col>
      <xdr:colOff>304800</xdr:colOff>
      <xdr:row>47</xdr:row>
      <xdr:rowOff>19050</xdr:rowOff>
    </xdr:to>
    <xdr:sp macro="" textlink="">
      <xdr:nvSpPr>
        <xdr:cNvPr id="118810" name="Text Box 26"/>
        <xdr:cNvSpPr txBox="1">
          <a:spLocks noChangeArrowheads="1"/>
        </xdr:cNvSpPr>
      </xdr:nvSpPr>
      <xdr:spPr bwMode="auto">
        <a:xfrm>
          <a:off x="14373225" y="7867650"/>
          <a:ext cx="514350"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15</xdr:col>
      <xdr:colOff>0</xdr:colOff>
      <xdr:row>46</xdr:row>
      <xdr:rowOff>142875</xdr:rowOff>
    </xdr:from>
    <xdr:to>
      <xdr:col>15</xdr:col>
      <xdr:colOff>200025</xdr:colOff>
      <xdr:row>47</xdr:row>
      <xdr:rowOff>19050</xdr:rowOff>
    </xdr:to>
    <xdr:sp macro="" textlink="">
      <xdr:nvSpPr>
        <xdr:cNvPr id="118811" name="Text Box 27"/>
        <xdr:cNvSpPr txBox="1">
          <a:spLocks noChangeArrowheads="1"/>
        </xdr:cNvSpPr>
      </xdr:nvSpPr>
      <xdr:spPr bwMode="auto">
        <a:xfrm>
          <a:off x="13354050" y="7867650"/>
          <a:ext cx="200025"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16</xdr:col>
      <xdr:colOff>9525</xdr:colOff>
      <xdr:row>46</xdr:row>
      <xdr:rowOff>142875</xdr:rowOff>
    </xdr:from>
    <xdr:to>
      <xdr:col>16</xdr:col>
      <xdr:colOff>200025</xdr:colOff>
      <xdr:row>47</xdr:row>
      <xdr:rowOff>19050</xdr:rowOff>
    </xdr:to>
    <xdr:sp macro="" textlink="">
      <xdr:nvSpPr>
        <xdr:cNvPr id="118812" name="Text Box 28"/>
        <xdr:cNvSpPr txBox="1">
          <a:spLocks noChangeArrowheads="1"/>
        </xdr:cNvSpPr>
      </xdr:nvSpPr>
      <xdr:spPr bwMode="auto">
        <a:xfrm>
          <a:off x="14592300" y="7867650"/>
          <a:ext cx="190500"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15</xdr:col>
      <xdr:colOff>28575</xdr:colOff>
      <xdr:row>45</xdr:row>
      <xdr:rowOff>114300</xdr:rowOff>
    </xdr:from>
    <xdr:to>
      <xdr:col>15</xdr:col>
      <xdr:colOff>219075</xdr:colOff>
      <xdr:row>46</xdr:row>
      <xdr:rowOff>142875</xdr:rowOff>
    </xdr:to>
    <xdr:sp macro="" textlink="">
      <xdr:nvSpPr>
        <xdr:cNvPr id="118813" name="Text Box 29"/>
        <xdr:cNvSpPr txBox="1">
          <a:spLocks noChangeArrowheads="1"/>
        </xdr:cNvSpPr>
      </xdr:nvSpPr>
      <xdr:spPr bwMode="auto">
        <a:xfrm>
          <a:off x="13382625" y="7667625"/>
          <a:ext cx="1905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16</xdr:col>
      <xdr:colOff>0</xdr:colOff>
      <xdr:row>45</xdr:row>
      <xdr:rowOff>142875</xdr:rowOff>
    </xdr:from>
    <xdr:to>
      <xdr:col>16</xdr:col>
      <xdr:colOff>0</xdr:colOff>
      <xdr:row>47</xdr:row>
      <xdr:rowOff>0</xdr:rowOff>
    </xdr:to>
    <xdr:sp macro="" textlink="">
      <xdr:nvSpPr>
        <xdr:cNvPr id="118814" name="Text Box 30"/>
        <xdr:cNvSpPr txBox="1">
          <a:spLocks noChangeArrowheads="1"/>
        </xdr:cNvSpPr>
      </xdr:nvSpPr>
      <xdr:spPr bwMode="auto">
        <a:xfrm>
          <a:off x="14582775" y="769620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15</xdr:col>
      <xdr:colOff>714375</xdr:colOff>
      <xdr:row>47</xdr:row>
      <xdr:rowOff>142875</xdr:rowOff>
    </xdr:from>
    <xdr:to>
      <xdr:col>16</xdr:col>
      <xdr:colOff>0</xdr:colOff>
      <xdr:row>48</xdr:row>
      <xdr:rowOff>0</xdr:rowOff>
    </xdr:to>
    <xdr:sp macro="" textlink="">
      <xdr:nvSpPr>
        <xdr:cNvPr id="118815" name="Text Box 31"/>
        <xdr:cNvSpPr txBox="1">
          <a:spLocks noChangeArrowheads="1"/>
        </xdr:cNvSpPr>
      </xdr:nvSpPr>
      <xdr:spPr bwMode="auto">
        <a:xfrm>
          <a:off x="14068425" y="8039100"/>
          <a:ext cx="51435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15</xdr:col>
      <xdr:colOff>0</xdr:colOff>
      <xdr:row>47</xdr:row>
      <xdr:rowOff>142875</xdr:rowOff>
    </xdr:from>
    <xdr:to>
      <xdr:col>15</xdr:col>
      <xdr:colOff>200025</xdr:colOff>
      <xdr:row>48</xdr:row>
      <xdr:rowOff>0</xdr:rowOff>
    </xdr:to>
    <xdr:sp macro="" textlink="">
      <xdr:nvSpPr>
        <xdr:cNvPr id="118816" name="Text Box 32"/>
        <xdr:cNvSpPr txBox="1">
          <a:spLocks noChangeArrowheads="1"/>
        </xdr:cNvSpPr>
      </xdr:nvSpPr>
      <xdr:spPr bwMode="auto">
        <a:xfrm>
          <a:off x="13354050" y="8039100"/>
          <a:ext cx="200025"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endParaRPr lang="en-US" sz="1200" b="0" i="0" u="none" strike="noStrike" baseline="30000">
            <a:solidFill>
              <a:srgbClr val="000000"/>
            </a:solidFill>
            <a:latin typeface="Arial"/>
            <a:cs typeface="Arial"/>
          </a:endParaRPr>
        </a:p>
      </xdr:txBody>
    </xdr:sp>
    <xdr:clientData/>
  </xdr:twoCellAnchor>
  <xdr:twoCellAnchor>
    <xdr:from>
      <xdr:col>16</xdr:col>
      <xdr:colOff>9525</xdr:colOff>
      <xdr:row>47</xdr:row>
      <xdr:rowOff>142875</xdr:rowOff>
    </xdr:from>
    <xdr:to>
      <xdr:col>16</xdr:col>
      <xdr:colOff>200025</xdr:colOff>
      <xdr:row>48</xdr:row>
      <xdr:rowOff>0</xdr:rowOff>
    </xdr:to>
    <xdr:sp macro="" textlink="">
      <xdr:nvSpPr>
        <xdr:cNvPr id="118817" name="Text Box 33"/>
        <xdr:cNvSpPr txBox="1">
          <a:spLocks noChangeArrowheads="1"/>
        </xdr:cNvSpPr>
      </xdr:nvSpPr>
      <xdr:spPr bwMode="auto">
        <a:xfrm>
          <a:off x="14592300" y="8039100"/>
          <a:ext cx="19050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15</xdr:col>
      <xdr:colOff>9525</xdr:colOff>
      <xdr:row>46</xdr:row>
      <xdr:rowOff>142875</xdr:rowOff>
    </xdr:from>
    <xdr:to>
      <xdr:col>15</xdr:col>
      <xdr:colOff>200025</xdr:colOff>
      <xdr:row>48</xdr:row>
      <xdr:rowOff>0</xdr:rowOff>
    </xdr:to>
    <xdr:sp macro="" textlink="">
      <xdr:nvSpPr>
        <xdr:cNvPr id="118818" name="Text Box 34"/>
        <xdr:cNvSpPr txBox="1">
          <a:spLocks noChangeArrowheads="1"/>
        </xdr:cNvSpPr>
      </xdr:nvSpPr>
      <xdr:spPr bwMode="auto">
        <a:xfrm>
          <a:off x="13363575" y="7867650"/>
          <a:ext cx="1905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16</xdr:col>
      <xdr:colOff>0</xdr:colOff>
      <xdr:row>46</xdr:row>
      <xdr:rowOff>142875</xdr:rowOff>
    </xdr:from>
    <xdr:to>
      <xdr:col>16</xdr:col>
      <xdr:colOff>0</xdr:colOff>
      <xdr:row>48</xdr:row>
      <xdr:rowOff>0</xdr:rowOff>
    </xdr:to>
    <xdr:sp macro="" textlink="">
      <xdr:nvSpPr>
        <xdr:cNvPr id="118819" name="Text Box 35"/>
        <xdr:cNvSpPr txBox="1">
          <a:spLocks noChangeArrowheads="1"/>
        </xdr:cNvSpPr>
      </xdr:nvSpPr>
      <xdr:spPr bwMode="auto">
        <a:xfrm>
          <a:off x="14582775" y="78676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56</xdr:row>
      <xdr:rowOff>28575</xdr:rowOff>
    </xdr:from>
    <xdr:to>
      <xdr:col>6</xdr:col>
      <xdr:colOff>276225</xdr:colOff>
      <xdr:row>56</xdr:row>
      <xdr:rowOff>161925</xdr:rowOff>
    </xdr:to>
    <xdr:sp macro="" textlink="">
      <xdr:nvSpPr>
        <xdr:cNvPr id="73730" name="Text Box 2"/>
        <xdr:cNvSpPr txBox="1">
          <a:spLocks noChangeArrowheads="1"/>
        </xdr:cNvSpPr>
      </xdr:nvSpPr>
      <xdr:spPr bwMode="auto">
        <a:xfrm>
          <a:off x="6115050" y="5991225"/>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18288" bIns="0" anchor="t" upright="1"/>
        <a:lstStyle/>
        <a:p>
          <a:pPr algn="ctr" rtl="0">
            <a:defRPr sz="1000"/>
          </a:pPr>
          <a:endParaRPr lang="en-US" sz="1200" b="0" i="0" u="none" strike="noStrike" baseline="30000">
            <a:solidFill>
              <a:srgbClr val="000000"/>
            </a:solidFill>
            <a:latin typeface="Arial"/>
            <a:cs typeface="Arial"/>
          </a:endParaRPr>
        </a:p>
        <a:p>
          <a:pPr algn="ctr" rtl="0">
            <a:defRPr sz="1000"/>
          </a:pPr>
          <a:r>
            <a:rPr lang="en-US" sz="1200" b="0" i="0" u="none" strike="noStrike" baseline="30000">
              <a:solidFill>
                <a:srgbClr val="000000"/>
              </a:solidFill>
              <a:latin typeface="Arial"/>
              <a:cs typeface="Arial"/>
            </a:rPr>
            <a:t>2</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42</xdr:row>
      <xdr:rowOff>28575</xdr:rowOff>
    </xdr:from>
    <xdr:to>
      <xdr:col>10</xdr:col>
      <xdr:colOff>333375</xdr:colOff>
      <xdr:row>42</xdr:row>
      <xdr:rowOff>161925</xdr:rowOff>
    </xdr:to>
    <xdr:sp macro="" textlink="">
      <xdr:nvSpPr>
        <xdr:cNvPr id="74753" name="Text Box 1"/>
        <xdr:cNvSpPr txBox="1">
          <a:spLocks noChangeArrowheads="1"/>
        </xdr:cNvSpPr>
      </xdr:nvSpPr>
      <xdr:spPr bwMode="auto">
        <a:xfrm>
          <a:off x="9534525" y="6057900"/>
          <a:ext cx="2476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11</xdr:col>
      <xdr:colOff>85725</xdr:colOff>
      <xdr:row>19</xdr:row>
      <xdr:rowOff>0</xdr:rowOff>
    </xdr:from>
    <xdr:to>
      <xdr:col>11</xdr:col>
      <xdr:colOff>333375</xdr:colOff>
      <xdr:row>19</xdr:row>
      <xdr:rowOff>133350</xdr:rowOff>
    </xdr:to>
    <xdr:sp macro="" textlink="">
      <xdr:nvSpPr>
        <xdr:cNvPr id="74754" name="Text Box 2"/>
        <xdr:cNvSpPr txBox="1">
          <a:spLocks noChangeArrowheads="1"/>
        </xdr:cNvSpPr>
      </xdr:nvSpPr>
      <xdr:spPr bwMode="auto">
        <a:xfrm>
          <a:off x="11210925" y="3209925"/>
          <a:ext cx="2476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11</xdr:col>
      <xdr:colOff>85725</xdr:colOff>
      <xdr:row>24</xdr:row>
      <xdr:rowOff>0</xdr:rowOff>
    </xdr:from>
    <xdr:to>
      <xdr:col>11</xdr:col>
      <xdr:colOff>333375</xdr:colOff>
      <xdr:row>24</xdr:row>
      <xdr:rowOff>219075</xdr:rowOff>
    </xdr:to>
    <xdr:sp macro="" textlink="">
      <xdr:nvSpPr>
        <xdr:cNvPr id="74755" name="Text Box 3"/>
        <xdr:cNvSpPr txBox="1">
          <a:spLocks noChangeArrowheads="1"/>
        </xdr:cNvSpPr>
      </xdr:nvSpPr>
      <xdr:spPr bwMode="auto">
        <a:xfrm>
          <a:off x="11210925" y="4076700"/>
          <a:ext cx="2476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11</xdr:col>
      <xdr:colOff>85725</xdr:colOff>
      <xdr:row>19</xdr:row>
      <xdr:rowOff>0</xdr:rowOff>
    </xdr:from>
    <xdr:to>
      <xdr:col>11</xdr:col>
      <xdr:colOff>333375</xdr:colOff>
      <xdr:row>19</xdr:row>
      <xdr:rowOff>133350</xdr:rowOff>
    </xdr:to>
    <xdr:sp macro="" textlink="">
      <xdr:nvSpPr>
        <xdr:cNvPr id="74757" name="Text Box 5"/>
        <xdr:cNvSpPr txBox="1">
          <a:spLocks noChangeArrowheads="1"/>
        </xdr:cNvSpPr>
      </xdr:nvSpPr>
      <xdr:spPr bwMode="auto">
        <a:xfrm>
          <a:off x="11210925" y="3209925"/>
          <a:ext cx="2476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11</xdr:col>
      <xdr:colOff>85725</xdr:colOff>
      <xdr:row>24</xdr:row>
      <xdr:rowOff>0</xdr:rowOff>
    </xdr:from>
    <xdr:to>
      <xdr:col>11</xdr:col>
      <xdr:colOff>333375</xdr:colOff>
      <xdr:row>24</xdr:row>
      <xdr:rowOff>219075</xdr:rowOff>
    </xdr:to>
    <xdr:sp macro="" textlink="">
      <xdr:nvSpPr>
        <xdr:cNvPr id="74758" name="Text Box 6"/>
        <xdr:cNvSpPr txBox="1">
          <a:spLocks noChangeArrowheads="1"/>
        </xdr:cNvSpPr>
      </xdr:nvSpPr>
      <xdr:spPr bwMode="auto">
        <a:xfrm>
          <a:off x="11210925" y="4076700"/>
          <a:ext cx="2476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10</xdr:col>
      <xdr:colOff>85725</xdr:colOff>
      <xdr:row>19</xdr:row>
      <xdr:rowOff>0</xdr:rowOff>
    </xdr:from>
    <xdr:to>
      <xdr:col>10</xdr:col>
      <xdr:colOff>333375</xdr:colOff>
      <xdr:row>19</xdr:row>
      <xdr:rowOff>133350</xdr:rowOff>
    </xdr:to>
    <xdr:sp macro="" textlink="">
      <xdr:nvSpPr>
        <xdr:cNvPr id="74761" name="Text Box 9"/>
        <xdr:cNvSpPr txBox="1">
          <a:spLocks noChangeArrowheads="1"/>
        </xdr:cNvSpPr>
      </xdr:nvSpPr>
      <xdr:spPr bwMode="auto">
        <a:xfrm>
          <a:off x="9534525" y="3209925"/>
          <a:ext cx="2476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10</xdr:col>
      <xdr:colOff>85725</xdr:colOff>
      <xdr:row>19</xdr:row>
      <xdr:rowOff>0</xdr:rowOff>
    </xdr:from>
    <xdr:to>
      <xdr:col>10</xdr:col>
      <xdr:colOff>333375</xdr:colOff>
      <xdr:row>19</xdr:row>
      <xdr:rowOff>133350</xdr:rowOff>
    </xdr:to>
    <xdr:sp macro="" textlink="">
      <xdr:nvSpPr>
        <xdr:cNvPr id="74762" name="Text Box 10"/>
        <xdr:cNvSpPr txBox="1">
          <a:spLocks noChangeArrowheads="1"/>
        </xdr:cNvSpPr>
      </xdr:nvSpPr>
      <xdr:spPr bwMode="auto">
        <a:xfrm>
          <a:off x="9534525" y="3209925"/>
          <a:ext cx="2476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10</xdr:col>
      <xdr:colOff>85725</xdr:colOff>
      <xdr:row>24</xdr:row>
      <xdr:rowOff>0</xdr:rowOff>
    </xdr:from>
    <xdr:to>
      <xdr:col>10</xdr:col>
      <xdr:colOff>333375</xdr:colOff>
      <xdr:row>24</xdr:row>
      <xdr:rowOff>219075</xdr:rowOff>
    </xdr:to>
    <xdr:sp macro="" textlink="">
      <xdr:nvSpPr>
        <xdr:cNvPr id="74763" name="Text Box 11"/>
        <xdr:cNvSpPr txBox="1">
          <a:spLocks noChangeArrowheads="1"/>
        </xdr:cNvSpPr>
      </xdr:nvSpPr>
      <xdr:spPr bwMode="auto">
        <a:xfrm>
          <a:off x="9534525" y="4076700"/>
          <a:ext cx="2476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10</xdr:col>
      <xdr:colOff>85725</xdr:colOff>
      <xdr:row>24</xdr:row>
      <xdr:rowOff>0</xdr:rowOff>
    </xdr:from>
    <xdr:to>
      <xdr:col>10</xdr:col>
      <xdr:colOff>333375</xdr:colOff>
      <xdr:row>24</xdr:row>
      <xdr:rowOff>219075</xdr:rowOff>
    </xdr:to>
    <xdr:sp macro="" textlink="">
      <xdr:nvSpPr>
        <xdr:cNvPr id="74764" name="Text Box 12"/>
        <xdr:cNvSpPr txBox="1">
          <a:spLocks noChangeArrowheads="1"/>
        </xdr:cNvSpPr>
      </xdr:nvSpPr>
      <xdr:spPr bwMode="auto">
        <a:xfrm>
          <a:off x="9534525" y="4076700"/>
          <a:ext cx="2476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11</xdr:col>
      <xdr:colOff>85725</xdr:colOff>
      <xdr:row>32</xdr:row>
      <xdr:rowOff>0</xdr:rowOff>
    </xdr:from>
    <xdr:to>
      <xdr:col>11</xdr:col>
      <xdr:colOff>333375</xdr:colOff>
      <xdr:row>32</xdr:row>
      <xdr:rowOff>133350</xdr:rowOff>
    </xdr:to>
    <xdr:sp macro="" textlink="">
      <xdr:nvSpPr>
        <xdr:cNvPr id="74772" name="Text Box 20"/>
        <xdr:cNvSpPr txBox="1">
          <a:spLocks noChangeArrowheads="1"/>
        </xdr:cNvSpPr>
      </xdr:nvSpPr>
      <xdr:spPr bwMode="auto">
        <a:xfrm>
          <a:off x="11210925" y="4733925"/>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11</xdr:col>
      <xdr:colOff>85725</xdr:colOff>
      <xdr:row>33</xdr:row>
      <xdr:rowOff>0</xdr:rowOff>
    </xdr:from>
    <xdr:to>
      <xdr:col>11</xdr:col>
      <xdr:colOff>333375</xdr:colOff>
      <xdr:row>33</xdr:row>
      <xdr:rowOff>0</xdr:rowOff>
    </xdr:to>
    <xdr:sp macro="" textlink="">
      <xdr:nvSpPr>
        <xdr:cNvPr id="74773" name="Text Box 21"/>
        <xdr:cNvSpPr txBox="1">
          <a:spLocks noChangeArrowheads="1"/>
        </xdr:cNvSpPr>
      </xdr:nvSpPr>
      <xdr:spPr bwMode="auto">
        <a:xfrm>
          <a:off x="11210925" y="4733925"/>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11</xdr:col>
      <xdr:colOff>85725</xdr:colOff>
      <xdr:row>32</xdr:row>
      <xdr:rowOff>0</xdr:rowOff>
    </xdr:from>
    <xdr:to>
      <xdr:col>11</xdr:col>
      <xdr:colOff>333375</xdr:colOff>
      <xdr:row>32</xdr:row>
      <xdr:rowOff>133350</xdr:rowOff>
    </xdr:to>
    <xdr:sp macro="" textlink="">
      <xdr:nvSpPr>
        <xdr:cNvPr id="74774" name="Text Box 22"/>
        <xdr:cNvSpPr txBox="1">
          <a:spLocks noChangeArrowheads="1"/>
        </xdr:cNvSpPr>
      </xdr:nvSpPr>
      <xdr:spPr bwMode="auto">
        <a:xfrm>
          <a:off x="11210925" y="4733925"/>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11</xdr:col>
      <xdr:colOff>85725</xdr:colOff>
      <xdr:row>33</xdr:row>
      <xdr:rowOff>0</xdr:rowOff>
    </xdr:from>
    <xdr:to>
      <xdr:col>11</xdr:col>
      <xdr:colOff>333375</xdr:colOff>
      <xdr:row>33</xdr:row>
      <xdr:rowOff>0</xdr:rowOff>
    </xdr:to>
    <xdr:sp macro="" textlink="">
      <xdr:nvSpPr>
        <xdr:cNvPr id="74775" name="Text Box 23"/>
        <xdr:cNvSpPr txBox="1">
          <a:spLocks noChangeArrowheads="1"/>
        </xdr:cNvSpPr>
      </xdr:nvSpPr>
      <xdr:spPr bwMode="auto">
        <a:xfrm>
          <a:off x="11210925" y="4733925"/>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10</xdr:col>
      <xdr:colOff>85725</xdr:colOff>
      <xdr:row>32</xdr:row>
      <xdr:rowOff>0</xdr:rowOff>
    </xdr:from>
    <xdr:to>
      <xdr:col>10</xdr:col>
      <xdr:colOff>333375</xdr:colOff>
      <xdr:row>32</xdr:row>
      <xdr:rowOff>133350</xdr:rowOff>
    </xdr:to>
    <xdr:sp macro="" textlink="">
      <xdr:nvSpPr>
        <xdr:cNvPr id="74776" name="Text Box 24"/>
        <xdr:cNvSpPr txBox="1">
          <a:spLocks noChangeArrowheads="1"/>
        </xdr:cNvSpPr>
      </xdr:nvSpPr>
      <xdr:spPr bwMode="auto">
        <a:xfrm>
          <a:off x="9534525" y="4733925"/>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10</xdr:col>
      <xdr:colOff>85725</xdr:colOff>
      <xdr:row>32</xdr:row>
      <xdr:rowOff>0</xdr:rowOff>
    </xdr:from>
    <xdr:to>
      <xdr:col>10</xdr:col>
      <xdr:colOff>333375</xdr:colOff>
      <xdr:row>32</xdr:row>
      <xdr:rowOff>133350</xdr:rowOff>
    </xdr:to>
    <xdr:sp macro="" textlink="">
      <xdr:nvSpPr>
        <xdr:cNvPr id="74777" name="Text Box 25"/>
        <xdr:cNvSpPr txBox="1">
          <a:spLocks noChangeArrowheads="1"/>
        </xdr:cNvSpPr>
      </xdr:nvSpPr>
      <xdr:spPr bwMode="auto">
        <a:xfrm>
          <a:off x="9534525" y="4733925"/>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10</xdr:col>
      <xdr:colOff>85725</xdr:colOff>
      <xdr:row>33</xdr:row>
      <xdr:rowOff>0</xdr:rowOff>
    </xdr:from>
    <xdr:to>
      <xdr:col>10</xdr:col>
      <xdr:colOff>333375</xdr:colOff>
      <xdr:row>33</xdr:row>
      <xdr:rowOff>0</xdr:rowOff>
    </xdr:to>
    <xdr:sp macro="" textlink="">
      <xdr:nvSpPr>
        <xdr:cNvPr id="74778" name="Text Box 26"/>
        <xdr:cNvSpPr txBox="1">
          <a:spLocks noChangeArrowheads="1"/>
        </xdr:cNvSpPr>
      </xdr:nvSpPr>
      <xdr:spPr bwMode="auto">
        <a:xfrm>
          <a:off x="9534525" y="4733925"/>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10</xdr:col>
      <xdr:colOff>85725</xdr:colOff>
      <xdr:row>33</xdr:row>
      <xdr:rowOff>0</xdr:rowOff>
    </xdr:from>
    <xdr:to>
      <xdr:col>10</xdr:col>
      <xdr:colOff>333375</xdr:colOff>
      <xdr:row>33</xdr:row>
      <xdr:rowOff>0</xdr:rowOff>
    </xdr:to>
    <xdr:sp macro="" textlink="">
      <xdr:nvSpPr>
        <xdr:cNvPr id="74779" name="Text Box 27"/>
        <xdr:cNvSpPr txBox="1">
          <a:spLocks noChangeArrowheads="1"/>
        </xdr:cNvSpPr>
      </xdr:nvSpPr>
      <xdr:spPr bwMode="auto">
        <a:xfrm>
          <a:off x="9534525" y="4733925"/>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11</xdr:col>
      <xdr:colOff>85725</xdr:colOff>
      <xdr:row>25</xdr:row>
      <xdr:rowOff>0</xdr:rowOff>
    </xdr:from>
    <xdr:to>
      <xdr:col>11</xdr:col>
      <xdr:colOff>333375</xdr:colOff>
      <xdr:row>25</xdr:row>
      <xdr:rowOff>219075</xdr:rowOff>
    </xdr:to>
    <xdr:sp macro="" textlink="">
      <xdr:nvSpPr>
        <xdr:cNvPr id="74781" name="Text Box 29"/>
        <xdr:cNvSpPr txBox="1">
          <a:spLocks noChangeArrowheads="1"/>
        </xdr:cNvSpPr>
      </xdr:nvSpPr>
      <xdr:spPr bwMode="auto">
        <a:xfrm>
          <a:off x="11210925" y="4295775"/>
          <a:ext cx="2476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11</xdr:col>
      <xdr:colOff>85725</xdr:colOff>
      <xdr:row>25</xdr:row>
      <xdr:rowOff>0</xdr:rowOff>
    </xdr:from>
    <xdr:to>
      <xdr:col>11</xdr:col>
      <xdr:colOff>333375</xdr:colOff>
      <xdr:row>25</xdr:row>
      <xdr:rowOff>219075</xdr:rowOff>
    </xdr:to>
    <xdr:sp macro="" textlink="">
      <xdr:nvSpPr>
        <xdr:cNvPr id="74782" name="Text Box 30"/>
        <xdr:cNvSpPr txBox="1">
          <a:spLocks noChangeArrowheads="1"/>
        </xdr:cNvSpPr>
      </xdr:nvSpPr>
      <xdr:spPr bwMode="auto">
        <a:xfrm>
          <a:off x="11210925" y="4295775"/>
          <a:ext cx="2476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10</xdr:col>
      <xdr:colOff>85725</xdr:colOff>
      <xdr:row>25</xdr:row>
      <xdr:rowOff>0</xdr:rowOff>
    </xdr:from>
    <xdr:to>
      <xdr:col>10</xdr:col>
      <xdr:colOff>333375</xdr:colOff>
      <xdr:row>25</xdr:row>
      <xdr:rowOff>219075</xdr:rowOff>
    </xdr:to>
    <xdr:sp macro="" textlink="">
      <xdr:nvSpPr>
        <xdr:cNvPr id="74783" name="Text Box 31"/>
        <xdr:cNvSpPr txBox="1">
          <a:spLocks noChangeArrowheads="1"/>
        </xdr:cNvSpPr>
      </xdr:nvSpPr>
      <xdr:spPr bwMode="auto">
        <a:xfrm>
          <a:off x="9534525" y="4295775"/>
          <a:ext cx="2476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10</xdr:col>
      <xdr:colOff>85725</xdr:colOff>
      <xdr:row>25</xdr:row>
      <xdr:rowOff>0</xdr:rowOff>
    </xdr:from>
    <xdr:to>
      <xdr:col>10</xdr:col>
      <xdr:colOff>333375</xdr:colOff>
      <xdr:row>25</xdr:row>
      <xdr:rowOff>219075</xdr:rowOff>
    </xdr:to>
    <xdr:sp macro="" textlink="">
      <xdr:nvSpPr>
        <xdr:cNvPr id="74784" name="Text Box 32"/>
        <xdr:cNvSpPr txBox="1">
          <a:spLocks noChangeArrowheads="1"/>
        </xdr:cNvSpPr>
      </xdr:nvSpPr>
      <xdr:spPr bwMode="auto">
        <a:xfrm>
          <a:off x="9534525" y="4295775"/>
          <a:ext cx="2476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11</xdr:col>
      <xdr:colOff>85725</xdr:colOff>
      <xdr:row>33</xdr:row>
      <xdr:rowOff>0</xdr:rowOff>
    </xdr:from>
    <xdr:to>
      <xdr:col>11</xdr:col>
      <xdr:colOff>333375</xdr:colOff>
      <xdr:row>33</xdr:row>
      <xdr:rowOff>0</xdr:rowOff>
    </xdr:to>
    <xdr:sp macro="" textlink="">
      <xdr:nvSpPr>
        <xdr:cNvPr id="74785" name="Text Box 33"/>
        <xdr:cNvSpPr txBox="1">
          <a:spLocks noChangeArrowheads="1"/>
        </xdr:cNvSpPr>
      </xdr:nvSpPr>
      <xdr:spPr bwMode="auto">
        <a:xfrm>
          <a:off x="11210925" y="4733925"/>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11</xdr:col>
      <xdr:colOff>85725</xdr:colOff>
      <xdr:row>33</xdr:row>
      <xdr:rowOff>0</xdr:rowOff>
    </xdr:from>
    <xdr:to>
      <xdr:col>11</xdr:col>
      <xdr:colOff>333375</xdr:colOff>
      <xdr:row>33</xdr:row>
      <xdr:rowOff>0</xdr:rowOff>
    </xdr:to>
    <xdr:sp macro="" textlink="">
      <xdr:nvSpPr>
        <xdr:cNvPr id="74786" name="Text Box 34"/>
        <xdr:cNvSpPr txBox="1">
          <a:spLocks noChangeArrowheads="1"/>
        </xdr:cNvSpPr>
      </xdr:nvSpPr>
      <xdr:spPr bwMode="auto">
        <a:xfrm>
          <a:off x="11210925" y="4733925"/>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10</xdr:col>
      <xdr:colOff>85725</xdr:colOff>
      <xdr:row>33</xdr:row>
      <xdr:rowOff>0</xdr:rowOff>
    </xdr:from>
    <xdr:to>
      <xdr:col>10</xdr:col>
      <xdr:colOff>333375</xdr:colOff>
      <xdr:row>33</xdr:row>
      <xdr:rowOff>0</xdr:rowOff>
    </xdr:to>
    <xdr:sp macro="" textlink="">
      <xdr:nvSpPr>
        <xdr:cNvPr id="74787" name="Text Box 35"/>
        <xdr:cNvSpPr txBox="1">
          <a:spLocks noChangeArrowheads="1"/>
        </xdr:cNvSpPr>
      </xdr:nvSpPr>
      <xdr:spPr bwMode="auto">
        <a:xfrm>
          <a:off x="9534525" y="4733925"/>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twoCellAnchor>
    <xdr:from>
      <xdr:col>10</xdr:col>
      <xdr:colOff>85725</xdr:colOff>
      <xdr:row>33</xdr:row>
      <xdr:rowOff>0</xdr:rowOff>
    </xdr:from>
    <xdr:to>
      <xdr:col>10</xdr:col>
      <xdr:colOff>333375</xdr:colOff>
      <xdr:row>33</xdr:row>
      <xdr:rowOff>0</xdr:rowOff>
    </xdr:to>
    <xdr:sp macro="" textlink="">
      <xdr:nvSpPr>
        <xdr:cNvPr id="74788" name="Text Box 36"/>
        <xdr:cNvSpPr txBox="1">
          <a:spLocks noChangeArrowheads="1"/>
        </xdr:cNvSpPr>
      </xdr:nvSpPr>
      <xdr:spPr bwMode="auto">
        <a:xfrm>
          <a:off x="9534525" y="4733925"/>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857250</xdr:colOff>
      <xdr:row>62</xdr:row>
      <xdr:rowOff>0</xdr:rowOff>
    </xdr:from>
    <xdr:to>
      <xdr:col>6</xdr:col>
      <xdr:colOff>209550</xdr:colOff>
      <xdr:row>62</xdr:row>
      <xdr:rowOff>238125</xdr:rowOff>
    </xdr:to>
    <xdr:sp macro="" textlink="">
      <xdr:nvSpPr>
        <xdr:cNvPr id="113666" name="Text Box 2"/>
        <xdr:cNvSpPr txBox="1">
          <a:spLocks noChangeArrowheads="1"/>
        </xdr:cNvSpPr>
      </xdr:nvSpPr>
      <xdr:spPr bwMode="auto">
        <a:xfrm>
          <a:off x="4914900" y="7124700"/>
          <a:ext cx="762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4" Type="http://schemas.openxmlformats.org/officeDocument/2006/relationships/ctrlProp" Target="../ctrlProps/ctrlProp102.xml" /><Relationship Id="rId8" Type="http://schemas.openxmlformats.org/officeDocument/2006/relationships/ctrlProp" Target="../ctrlProps/ctrlProp106.xml" /><Relationship Id="rId9" Type="http://schemas.openxmlformats.org/officeDocument/2006/relationships/ctrlProp" Target="../ctrlProps/ctrlProp107.xml" /><Relationship Id="rId6" Type="http://schemas.openxmlformats.org/officeDocument/2006/relationships/ctrlProp" Target="../ctrlProps/ctrlProp104.xml" /><Relationship Id="rId7" Type="http://schemas.openxmlformats.org/officeDocument/2006/relationships/ctrlProp" Target="../ctrlProps/ctrlProp105.xml" /><Relationship Id="rId5" Type="http://schemas.openxmlformats.org/officeDocument/2006/relationships/ctrlProp" Target="../ctrlProps/ctrlProp103.xml" /><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53" Type="http://schemas.openxmlformats.org/officeDocument/2006/relationships/ctrlProp" Target="../ctrlProps/ctrlProp50.xml" /><Relationship Id="rId29" Type="http://schemas.openxmlformats.org/officeDocument/2006/relationships/ctrlProp" Target="../ctrlProps/ctrlProp26.xml" /><Relationship Id="rId30" Type="http://schemas.openxmlformats.org/officeDocument/2006/relationships/ctrlProp" Target="../ctrlProps/ctrlProp27.xml" /><Relationship Id="rId40" Type="http://schemas.openxmlformats.org/officeDocument/2006/relationships/ctrlProp" Target="../ctrlProps/ctrlProp37.xml" /><Relationship Id="rId8" Type="http://schemas.openxmlformats.org/officeDocument/2006/relationships/ctrlProp" Target="../ctrlProps/ctrlProp5.xml" /><Relationship Id="rId7" Type="http://schemas.openxmlformats.org/officeDocument/2006/relationships/ctrlProp" Target="../ctrlProps/ctrlProp4.xml" /><Relationship Id="rId26" Type="http://schemas.openxmlformats.org/officeDocument/2006/relationships/ctrlProp" Target="../ctrlProps/ctrlProp23.xml" /><Relationship Id="rId39" Type="http://schemas.openxmlformats.org/officeDocument/2006/relationships/ctrlProp" Target="../ctrlProps/ctrlProp36.xml" /><Relationship Id="rId50" Type="http://schemas.openxmlformats.org/officeDocument/2006/relationships/ctrlProp" Target="../ctrlProps/ctrlProp47.xml" /><Relationship Id="rId69" Type="http://schemas.openxmlformats.org/officeDocument/2006/relationships/ctrlProp" Target="../ctrlProps/ctrlProp66.xml" /><Relationship Id="rId14" Type="http://schemas.openxmlformats.org/officeDocument/2006/relationships/ctrlProp" Target="../ctrlProps/ctrlProp11.xml" /><Relationship Id="rId52" Type="http://schemas.openxmlformats.org/officeDocument/2006/relationships/ctrlProp" Target="../ctrlProps/ctrlProp49.xml" /><Relationship Id="rId47" Type="http://schemas.openxmlformats.org/officeDocument/2006/relationships/ctrlProp" Target="../ctrlProps/ctrlProp44.xml" /><Relationship Id="rId36" Type="http://schemas.openxmlformats.org/officeDocument/2006/relationships/ctrlProp" Target="../ctrlProps/ctrlProp33.xml" /><Relationship Id="rId64" Type="http://schemas.openxmlformats.org/officeDocument/2006/relationships/ctrlProp" Target="../ctrlProps/ctrlProp61.xml" /><Relationship Id="rId22" Type="http://schemas.openxmlformats.org/officeDocument/2006/relationships/ctrlProp" Target="../ctrlProps/ctrlProp19.xml" /><Relationship Id="rId24" Type="http://schemas.openxmlformats.org/officeDocument/2006/relationships/ctrlProp" Target="../ctrlProps/ctrlProp21.xml" /><Relationship Id="rId46" Type="http://schemas.openxmlformats.org/officeDocument/2006/relationships/ctrlProp" Target="../ctrlProps/ctrlProp43.xml" /><Relationship Id="rId19" Type="http://schemas.openxmlformats.org/officeDocument/2006/relationships/ctrlProp" Target="../ctrlProps/ctrlProp16.xml" /><Relationship Id="rId9" Type="http://schemas.openxmlformats.org/officeDocument/2006/relationships/ctrlProp" Target="../ctrlProps/ctrlProp6.xml" /><Relationship Id="rId38" Type="http://schemas.openxmlformats.org/officeDocument/2006/relationships/ctrlProp" Target="../ctrlProps/ctrlProp35.xml" /><Relationship Id="rId71" Type="http://schemas.openxmlformats.org/officeDocument/2006/relationships/ctrlProp" Target="../ctrlProps/ctrlProp68.xml" /><Relationship Id="rId68" Type="http://schemas.openxmlformats.org/officeDocument/2006/relationships/ctrlProp" Target="../ctrlProps/ctrlProp65.xml" /><Relationship Id="rId58" Type="http://schemas.openxmlformats.org/officeDocument/2006/relationships/ctrlProp" Target="../ctrlProps/ctrlProp55.xml" /><Relationship Id="rId23" Type="http://schemas.openxmlformats.org/officeDocument/2006/relationships/ctrlProp" Target="../ctrlProps/ctrlProp20.xml" /><Relationship Id="rId63" Type="http://schemas.openxmlformats.org/officeDocument/2006/relationships/ctrlProp" Target="../ctrlProps/ctrlProp60.xml" /><Relationship Id="rId60" Type="http://schemas.openxmlformats.org/officeDocument/2006/relationships/ctrlProp" Target="../ctrlProps/ctrlProp57.xml" /><Relationship Id="rId51" Type="http://schemas.openxmlformats.org/officeDocument/2006/relationships/ctrlProp" Target="../ctrlProps/ctrlProp48.xml" /><Relationship Id="rId56" Type="http://schemas.openxmlformats.org/officeDocument/2006/relationships/ctrlProp" Target="../ctrlProps/ctrlProp53.xml" /><Relationship Id="rId28" Type="http://schemas.openxmlformats.org/officeDocument/2006/relationships/ctrlProp" Target="../ctrlProps/ctrlProp25.xml" /><Relationship Id="rId17" Type="http://schemas.openxmlformats.org/officeDocument/2006/relationships/ctrlProp" Target="../ctrlProps/ctrlProp14.xml" /><Relationship Id="rId61" Type="http://schemas.openxmlformats.org/officeDocument/2006/relationships/ctrlProp" Target="../ctrlProps/ctrlProp58.xml" /><Relationship Id="rId34" Type="http://schemas.openxmlformats.org/officeDocument/2006/relationships/ctrlProp" Target="../ctrlProps/ctrlProp31.xml" /><Relationship Id="rId5" Type="http://schemas.openxmlformats.org/officeDocument/2006/relationships/ctrlProp" Target="../ctrlProps/ctrlProp2.xml" /><Relationship Id="rId16" Type="http://schemas.openxmlformats.org/officeDocument/2006/relationships/ctrlProp" Target="../ctrlProps/ctrlProp13.xml" /><Relationship Id="rId59" Type="http://schemas.openxmlformats.org/officeDocument/2006/relationships/ctrlProp" Target="../ctrlProps/ctrlProp56.xml" /><Relationship Id="rId27" Type="http://schemas.openxmlformats.org/officeDocument/2006/relationships/ctrlProp" Target="../ctrlProps/ctrlProp24.xml" /><Relationship Id="rId37" Type="http://schemas.openxmlformats.org/officeDocument/2006/relationships/ctrlProp" Target="../ctrlProps/ctrlProp34.xml" /><Relationship Id="rId65" Type="http://schemas.openxmlformats.org/officeDocument/2006/relationships/ctrlProp" Target="../ctrlProps/ctrlProp62.xml" /><Relationship Id="rId57" Type="http://schemas.openxmlformats.org/officeDocument/2006/relationships/ctrlProp" Target="../ctrlProps/ctrlProp54.xml" /><Relationship Id="rId4" Type="http://schemas.openxmlformats.org/officeDocument/2006/relationships/ctrlProp" Target="../ctrlProps/ctrlProp1.xml" /><Relationship Id="rId25" Type="http://schemas.openxmlformats.org/officeDocument/2006/relationships/ctrlProp" Target="../ctrlProps/ctrlProp22.xml" /><Relationship Id="rId21" Type="http://schemas.openxmlformats.org/officeDocument/2006/relationships/ctrlProp" Target="../ctrlProps/ctrlProp18.xml" /><Relationship Id="rId62" Type="http://schemas.openxmlformats.org/officeDocument/2006/relationships/ctrlProp" Target="../ctrlProps/ctrlProp59.xml" /><Relationship Id="rId70" Type="http://schemas.openxmlformats.org/officeDocument/2006/relationships/ctrlProp" Target="../ctrlProps/ctrlProp67.xml" /><Relationship Id="rId48" Type="http://schemas.openxmlformats.org/officeDocument/2006/relationships/ctrlProp" Target="../ctrlProps/ctrlProp45.xml" /><Relationship Id="rId55" Type="http://schemas.openxmlformats.org/officeDocument/2006/relationships/ctrlProp" Target="../ctrlProps/ctrlProp52.xml" /><Relationship Id="rId11" Type="http://schemas.openxmlformats.org/officeDocument/2006/relationships/ctrlProp" Target="../ctrlProps/ctrlProp8.xml" /><Relationship Id="rId35" Type="http://schemas.openxmlformats.org/officeDocument/2006/relationships/ctrlProp" Target="../ctrlProps/ctrlProp32.xml" /><Relationship Id="rId41" Type="http://schemas.openxmlformats.org/officeDocument/2006/relationships/ctrlProp" Target="../ctrlProps/ctrlProp38.xml" /><Relationship Id="rId42" Type="http://schemas.openxmlformats.org/officeDocument/2006/relationships/ctrlProp" Target="../ctrlProps/ctrlProp39.xml" /><Relationship Id="rId33" Type="http://schemas.openxmlformats.org/officeDocument/2006/relationships/ctrlProp" Target="../ctrlProps/ctrlProp30.xml" /><Relationship Id="rId31" Type="http://schemas.openxmlformats.org/officeDocument/2006/relationships/ctrlProp" Target="../ctrlProps/ctrlProp28.xml" /><Relationship Id="rId15" Type="http://schemas.openxmlformats.org/officeDocument/2006/relationships/ctrlProp" Target="../ctrlProps/ctrlProp12.xml" /><Relationship Id="rId74" Type="http://schemas.openxmlformats.org/officeDocument/2006/relationships/ctrlProp" Target="../ctrlProps/ctrlProp71.xml" /><Relationship Id="rId72" Type="http://schemas.openxmlformats.org/officeDocument/2006/relationships/ctrlProp" Target="../ctrlProps/ctrlProp69.xml" /><Relationship Id="rId32" Type="http://schemas.openxmlformats.org/officeDocument/2006/relationships/ctrlProp" Target="../ctrlProps/ctrlProp29.xml" /><Relationship Id="rId67" Type="http://schemas.openxmlformats.org/officeDocument/2006/relationships/ctrlProp" Target="../ctrlProps/ctrlProp64.xml" /><Relationship Id="rId45" Type="http://schemas.openxmlformats.org/officeDocument/2006/relationships/ctrlProp" Target="../ctrlProps/ctrlProp42.xml" /><Relationship Id="rId10" Type="http://schemas.openxmlformats.org/officeDocument/2006/relationships/ctrlProp" Target="../ctrlProps/ctrlProp7.xml" /><Relationship Id="rId54" Type="http://schemas.openxmlformats.org/officeDocument/2006/relationships/ctrlProp" Target="../ctrlProps/ctrlProp51.xml" /><Relationship Id="rId66" Type="http://schemas.openxmlformats.org/officeDocument/2006/relationships/ctrlProp" Target="../ctrlProps/ctrlProp63.xml" /><Relationship Id="rId44" Type="http://schemas.openxmlformats.org/officeDocument/2006/relationships/ctrlProp" Target="../ctrlProps/ctrlProp41.xml" /><Relationship Id="rId49" Type="http://schemas.openxmlformats.org/officeDocument/2006/relationships/ctrlProp" Target="../ctrlProps/ctrlProp46.xml" /><Relationship Id="rId43" Type="http://schemas.openxmlformats.org/officeDocument/2006/relationships/ctrlProp" Target="../ctrlProps/ctrlProp40.xml" /><Relationship Id="rId20" Type="http://schemas.openxmlformats.org/officeDocument/2006/relationships/ctrlProp" Target="../ctrlProps/ctrlProp17.xml" /><Relationship Id="rId6" Type="http://schemas.openxmlformats.org/officeDocument/2006/relationships/ctrlProp" Target="../ctrlProps/ctrlProp3.xml" /><Relationship Id="rId18" Type="http://schemas.openxmlformats.org/officeDocument/2006/relationships/ctrlProp" Target="../ctrlProps/ctrlProp15.xml" /><Relationship Id="rId12" Type="http://schemas.openxmlformats.org/officeDocument/2006/relationships/ctrlProp" Target="../ctrlProps/ctrlProp9.xml" /><Relationship Id="rId73" Type="http://schemas.openxmlformats.org/officeDocument/2006/relationships/ctrlProp" Target="../ctrlProps/ctrlProp70.xml" /><Relationship Id="rId13" Type="http://schemas.openxmlformats.org/officeDocument/2006/relationships/ctrlProp" Target="../ctrlProps/ctrlProp10.xml" /><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4" Type="http://schemas.openxmlformats.org/officeDocument/2006/relationships/ctrlProp" Target="../ctrlProps/ctrlProp72.xml" /><Relationship Id="rId8" Type="http://schemas.openxmlformats.org/officeDocument/2006/relationships/ctrlProp" Target="../ctrlProps/ctrlProp76.xml" /><Relationship Id="rId9" Type="http://schemas.openxmlformats.org/officeDocument/2006/relationships/ctrlProp" Target="../ctrlProps/ctrlProp77.xml" /><Relationship Id="rId6" Type="http://schemas.openxmlformats.org/officeDocument/2006/relationships/ctrlProp" Target="../ctrlProps/ctrlProp74.xml" /><Relationship Id="rId10" Type="http://schemas.openxmlformats.org/officeDocument/2006/relationships/ctrlProp" Target="../ctrlProps/ctrlProp78.xml" /><Relationship Id="rId7" Type="http://schemas.openxmlformats.org/officeDocument/2006/relationships/ctrlProp" Target="../ctrlProps/ctrlProp75.xml" /><Relationship Id="rId11" Type="http://schemas.openxmlformats.org/officeDocument/2006/relationships/ctrlProp" Target="../ctrlProps/ctrlProp79.xml" /><Relationship Id="rId5" Type="http://schemas.openxmlformats.org/officeDocument/2006/relationships/ctrlProp" Target="../ctrlProps/ctrlProp73.xml" /><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4" Type="http://schemas.openxmlformats.org/officeDocument/2006/relationships/ctrlProp" Target="../ctrlProps/ctrlProp80.xml" /><Relationship Id="rId8" Type="http://schemas.openxmlformats.org/officeDocument/2006/relationships/ctrlProp" Target="../ctrlProps/ctrlProp84.xml" /><Relationship Id="rId9" Type="http://schemas.openxmlformats.org/officeDocument/2006/relationships/ctrlProp" Target="../ctrlProps/ctrlProp85.xml" /><Relationship Id="rId6" Type="http://schemas.openxmlformats.org/officeDocument/2006/relationships/ctrlProp" Target="../ctrlProps/ctrlProp82.xml" /><Relationship Id="rId10" Type="http://schemas.openxmlformats.org/officeDocument/2006/relationships/ctrlProp" Target="../ctrlProps/ctrlProp86.xml" /><Relationship Id="rId7" Type="http://schemas.openxmlformats.org/officeDocument/2006/relationships/ctrlProp" Target="../ctrlProps/ctrlProp83.xml" /><Relationship Id="rId11" Type="http://schemas.openxmlformats.org/officeDocument/2006/relationships/ctrlProp" Target="../ctrlProps/ctrlProp87.xml" /><Relationship Id="rId5" Type="http://schemas.openxmlformats.org/officeDocument/2006/relationships/ctrlProp" Target="../ctrlProps/ctrlProp81.xml" /><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6" Type="http://schemas.openxmlformats.org/officeDocument/2006/relationships/ctrlProp" Target="../ctrlProps/ctrlProp100.xml" /><Relationship Id="rId17" Type="http://schemas.openxmlformats.org/officeDocument/2006/relationships/ctrlProp" Target="../ctrlProps/ctrlProp101.xml" /><Relationship Id="rId10" Type="http://schemas.openxmlformats.org/officeDocument/2006/relationships/ctrlProp" Target="../ctrlProps/ctrlProp94.xml" /><Relationship Id="rId7" Type="http://schemas.openxmlformats.org/officeDocument/2006/relationships/ctrlProp" Target="../ctrlProps/ctrlProp91.xml" /><Relationship Id="rId5" Type="http://schemas.openxmlformats.org/officeDocument/2006/relationships/ctrlProp" Target="../ctrlProps/ctrlProp89.xml" /><Relationship Id="rId6" Type="http://schemas.openxmlformats.org/officeDocument/2006/relationships/ctrlProp" Target="../ctrlProps/ctrlProp90.xml" /><Relationship Id="rId12" Type="http://schemas.openxmlformats.org/officeDocument/2006/relationships/ctrlProp" Target="../ctrlProps/ctrlProp96.xml" /><Relationship Id="rId11" Type="http://schemas.openxmlformats.org/officeDocument/2006/relationships/ctrlProp" Target="../ctrlProps/ctrlProp95.xml" /><Relationship Id="rId4" Type="http://schemas.openxmlformats.org/officeDocument/2006/relationships/ctrlProp" Target="../ctrlProps/ctrlProp88.xml" /><Relationship Id="rId14" Type="http://schemas.openxmlformats.org/officeDocument/2006/relationships/ctrlProp" Target="../ctrlProps/ctrlProp98.xml" /><Relationship Id="rId8" Type="http://schemas.openxmlformats.org/officeDocument/2006/relationships/ctrlProp" Target="../ctrlProps/ctrlProp92.xml" /><Relationship Id="rId15" Type="http://schemas.openxmlformats.org/officeDocument/2006/relationships/ctrlProp" Target="../ctrlProps/ctrlProp99.xml" /><Relationship Id="rId13" Type="http://schemas.openxmlformats.org/officeDocument/2006/relationships/ctrlProp" Target="../ctrlProps/ctrlProp97.xml" /><Relationship Id="rId9" Type="http://schemas.openxmlformats.org/officeDocument/2006/relationships/ctrlProp" Target="../ctrlProps/ctrlProp93.xml" /><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AB71"/>
  <sheetViews>
    <sheetView showGridLines="0" tabSelected="1" zoomScale="85" zoomScaleNormal="85" zoomScaleSheetLayoutView="75" workbookViewId="0" topLeftCell="A1">
      <selection activeCell="K34" sqref="K34"/>
    </sheetView>
  </sheetViews>
  <sheetFormatPr defaultColWidth="8.8515625" defaultRowHeight="12.75"/>
  <cols>
    <col min="1" max="1" width="3.7109375" style="34" customWidth="1"/>
    <col min="2" max="2" width="3.421875" style="123" customWidth="1"/>
    <col min="3" max="3" width="6.7109375" style="34" customWidth="1"/>
    <col min="4" max="4" width="16.00390625" style="34" customWidth="1"/>
    <col min="5" max="6" width="3.00390625" style="34" customWidth="1"/>
    <col min="7" max="7" width="10.57421875" style="34" customWidth="1"/>
    <col min="8" max="8" width="21.00390625" style="34" customWidth="1"/>
    <col min="9" max="9" width="6.57421875" style="34" customWidth="1"/>
    <col min="10" max="10" width="7.00390625" style="35" customWidth="1"/>
    <col min="11" max="11" width="12.28125" style="34" customWidth="1"/>
    <col min="12" max="12" width="5.28125" style="34" customWidth="1"/>
    <col min="13" max="13" width="7.28125" style="34" customWidth="1"/>
    <col min="14" max="14" width="3.57421875" style="34" customWidth="1"/>
    <col min="15" max="15" width="7.00390625" style="34" customWidth="1"/>
    <col min="16" max="16" width="6.00390625" style="34" customWidth="1"/>
    <col min="17" max="17" width="5.28125" style="35" customWidth="1"/>
    <col min="18" max="18" width="6.7109375" style="123" customWidth="1"/>
    <col min="19" max="19" width="22.57421875" style="34" customWidth="1"/>
    <col min="20" max="20" width="6.57421875" style="34" customWidth="1"/>
    <col min="21" max="22" width="8.28125" style="34" customWidth="1"/>
    <col min="23" max="23" width="9.00390625" style="34" customWidth="1"/>
    <col min="24" max="24" width="9.7109375" style="34" hidden="1" customWidth="1"/>
    <col min="25" max="25" width="7.00390625" style="34" hidden="1" customWidth="1"/>
    <col min="26" max="26" width="8.8515625" style="34" hidden="1" customWidth="1"/>
    <col min="27" max="16384" width="8.8515625" style="34" customWidth="1"/>
  </cols>
  <sheetData>
    <row r="1" ht="15" customHeight="1"/>
    <row r="4" spans="3:24" ht="12.75">
      <c r="C4" s="1095"/>
      <c r="D4" s="1095"/>
      <c r="E4" s="1095"/>
      <c r="F4" s="1095"/>
      <c r="G4" s="1095"/>
      <c r="H4" s="1095"/>
      <c r="I4" s="1095"/>
      <c r="J4" s="1095"/>
      <c r="K4" s="1095"/>
      <c r="L4" s="1095"/>
      <c r="M4" s="1095"/>
      <c r="N4" s="1095"/>
      <c r="O4" s="1095"/>
      <c r="P4" s="1095"/>
      <c r="Q4" s="1095"/>
      <c r="R4" s="1095"/>
      <c r="S4" s="1095"/>
      <c r="T4" s="1095"/>
      <c r="U4" s="1095"/>
      <c r="V4" s="1095"/>
      <c r="W4" s="1095"/>
      <c r="X4" s="1095"/>
    </row>
    <row r="5" spans="2:24" ht="16.5" customHeight="1">
      <c r="B5" s="1097" t="s">
        <v>849</v>
      </c>
      <c r="C5" s="1097"/>
      <c r="D5" s="1097"/>
      <c r="E5" s="1097"/>
      <c r="F5" s="1097"/>
      <c r="G5" s="1097"/>
      <c r="H5" s="1097"/>
      <c r="I5" s="1097"/>
      <c r="J5" s="1097"/>
      <c r="K5" s="1097"/>
      <c r="L5" s="1097"/>
      <c r="M5" s="1097"/>
      <c r="N5" s="1097"/>
      <c r="O5" s="1097"/>
      <c r="P5" s="1097"/>
      <c r="Q5" s="1097"/>
      <c r="R5" s="1097"/>
      <c r="S5" s="1097"/>
      <c r="T5" s="1097"/>
      <c r="U5" s="1097"/>
      <c r="V5" s="1097"/>
      <c r="W5" s="122"/>
      <c r="X5" s="122"/>
    </row>
    <row r="6" spans="2:24" ht="32.25" customHeight="1">
      <c r="B6" s="1096" t="s">
        <v>75</v>
      </c>
      <c r="C6" s="1096"/>
      <c r="D6" s="1096"/>
      <c r="E6" s="1096"/>
      <c r="F6" s="1096"/>
      <c r="G6" s="1096"/>
      <c r="H6" s="1096"/>
      <c r="I6" s="1096"/>
      <c r="J6" s="1096"/>
      <c r="K6" s="1096"/>
      <c r="L6" s="1096"/>
      <c r="M6" s="1096"/>
      <c r="N6" s="1096"/>
      <c r="O6" s="1096"/>
      <c r="P6" s="1096"/>
      <c r="Q6" s="1096"/>
      <c r="R6" s="1096"/>
      <c r="S6" s="1096"/>
      <c r="T6" s="1096"/>
      <c r="U6" s="1096"/>
      <c r="V6" s="1096"/>
      <c r="W6" s="123"/>
      <c r="X6" s="123"/>
    </row>
    <row r="7" ht="15" customHeight="1" thickBot="1"/>
    <row r="8" spans="2:22" ht="12.75" customHeight="1">
      <c r="B8" s="124">
        <v>1</v>
      </c>
      <c r="C8" s="1098" t="s">
        <v>239</v>
      </c>
      <c r="D8" s="1099"/>
      <c r="E8" s="1100"/>
      <c r="F8" s="1100"/>
      <c r="G8" s="1100"/>
      <c r="H8" s="1100"/>
      <c r="I8" s="1100"/>
      <c r="J8" s="1100"/>
      <c r="K8" s="1100"/>
      <c r="L8" s="1100"/>
      <c r="M8" s="1101"/>
      <c r="N8" s="44"/>
      <c r="O8" s="44"/>
      <c r="P8" s="125" t="s">
        <v>137</v>
      </c>
      <c r="Q8" s="1098" t="s">
        <v>56</v>
      </c>
      <c r="R8" s="1099"/>
      <c r="S8" s="1099"/>
      <c r="T8" s="1102"/>
      <c r="U8" s="1102"/>
      <c r="V8" s="1103"/>
    </row>
    <row r="9" spans="2:22" ht="12.75" customHeight="1">
      <c r="B9" s="126">
        <v>2</v>
      </c>
      <c r="C9" s="1084" t="s">
        <v>143</v>
      </c>
      <c r="D9" s="1085"/>
      <c r="E9" s="1070"/>
      <c r="F9" s="1070"/>
      <c r="G9" s="1070"/>
      <c r="H9" s="1070"/>
      <c r="I9" s="1070"/>
      <c r="J9" s="1070"/>
      <c r="K9" s="1070"/>
      <c r="L9" s="1070"/>
      <c r="M9" s="1104"/>
      <c r="N9" s="44"/>
      <c r="O9" s="44"/>
      <c r="P9" s="127" t="s">
        <v>447</v>
      </c>
      <c r="Q9" s="1084" t="s">
        <v>57</v>
      </c>
      <c r="R9" s="1085"/>
      <c r="S9" s="1085"/>
      <c r="T9" s="1086"/>
      <c r="U9" s="1086"/>
      <c r="V9" s="1087"/>
    </row>
    <row r="10" spans="2:22" ht="12.75" customHeight="1">
      <c r="B10" s="126">
        <v>3</v>
      </c>
      <c r="C10" s="407" t="s">
        <v>163</v>
      </c>
      <c r="D10" s="1060"/>
      <c r="E10" s="1060"/>
      <c r="F10" s="1060"/>
      <c r="G10" s="121" t="s">
        <v>162</v>
      </c>
      <c r="H10" s="1070"/>
      <c r="I10" s="1070"/>
      <c r="J10" s="1070"/>
      <c r="K10" s="129" t="s">
        <v>164</v>
      </c>
      <c r="L10" s="1070"/>
      <c r="M10" s="1104"/>
      <c r="N10" s="130"/>
      <c r="O10" s="130"/>
      <c r="P10" s="127" t="s">
        <v>138</v>
      </c>
      <c r="Q10" s="1084" t="s">
        <v>419</v>
      </c>
      <c r="R10" s="1085"/>
      <c r="S10" s="1085"/>
      <c r="T10" s="1062"/>
      <c r="U10" s="1062"/>
      <c r="V10" s="1088"/>
    </row>
    <row r="11" spans="2:22" ht="12.75" customHeight="1">
      <c r="B11" s="126">
        <v>4</v>
      </c>
      <c r="C11" s="1084" t="s">
        <v>145</v>
      </c>
      <c r="D11" s="1085"/>
      <c r="E11" s="1085"/>
      <c r="F11" s="1085"/>
      <c r="G11" s="131" t="s">
        <v>144</v>
      </c>
      <c r="H11" s="1105"/>
      <c r="I11" s="1105"/>
      <c r="J11" s="1105"/>
      <c r="K11" s="132" t="s">
        <v>47</v>
      </c>
      <c r="L11" s="1093">
        <v>42551</v>
      </c>
      <c r="M11" s="1094"/>
      <c r="N11" s="133"/>
      <c r="O11" s="133"/>
      <c r="P11" s="127" t="s">
        <v>139</v>
      </c>
      <c r="Q11" s="1084" t="s">
        <v>449</v>
      </c>
      <c r="R11" s="1085"/>
      <c r="S11" s="1085"/>
      <c r="T11" s="1086"/>
      <c r="U11" s="1086"/>
      <c r="V11" s="1087"/>
    </row>
    <row r="12" spans="2:26" ht="12.75" customHeight="1">
      <c r="B12" s="126">
        <v>5</v>
      </c>
      <c r="C12" s="1084" t="s">
        <v>287</v>
      </c>
      <c r="D12" s="1085"/>
      <c r="E12" s="1085"/>
      <c r="F12" s="1085"/>
      <c r="G12" s="1070"/>
      <c r="H12" s="1070"/>
      <c r="I12" s="1070"/>
      <c r="J12" s="1070"/>
      <c r="K12" s="1070"/>
      <c r="L12" s="1070"/>
      <c r="M12" s="1104"/>
      <c r="N12" s="119"/>
      <c r="O12" s="119"/>
      <c r="P12" s="127" t="s">
        <v>448</v>
      </c>
      <c r="Q12" s="1084" t="s">
        <v>450</v>
      </c>
      <c r="R12" s="1085"/>
      <c r="S12" s="1085"/>
      <c r="T12" s="1086"/>
      <c r="U12" s="1086"/>
      <c r="V12" s="1087"/>
      <c r="X12" s="34" t="s">
        <v>74</v>
      </c>
      <c r="Z12" s="34" t="s">
        <v>67</v>
      </c>
    </row>
    <row r="13" spans="2:26" ht="12.75" customHeight="1">
      <c r="B13" s="126" t="s">
        <v>142</v>
      </c>
      <c r="C13" s="1084" t="s">
        <v>495</v>
      </c>
      <c r="D13" s="1085"/>
      <c r="E13" s="1085"/>
      <c r="F13" s="1085"/>
      <c r="G13" s="1085"/>
      <c r="H13" s="1085"/>
      <c r="I13" s="1070"/>
      <c r="J13" s="1071"/>
      <c r="K13" s="1071"/>
      <c r="L13" s="1071"/>
      <c r="M13" s="1072"/>
      <c r="N13" s="44"/>
      <c r="O13" s="44"/>
      <c r="P13" s="127" t="s">
        <v>140</v>
      </c>
      <c r="Q13" s="1084" t="s">
        <v>451</v>
      </c>
      <c r="R13" s="1085"/>
      <c r="S13" s="1085"/>
      <c r="T13" s="1086"/>
      <c r="U13" s="1086"/>
      <c r="V13" s="1087"/>
      <c r="X13" s="34" t="s">
        <v>173</v>
      </c>
      <c r="Z13" s="34" t="s">
        <v>66</v>
      </c>
    </row>
    <row r="14" spans="2:24" ht="12.75" customHeight="1" thickBot="1">
      <c r="B14" s="145" t="s">
        <v>446</v>
      </c>
      <c r="C14" s="1091" t="s">
        <v>496</v>
      </c>
      <c r="D14" s="1092"/>
      <c r="E14" s="1092"/>
      <c r="F14" s="1092"/>
      <c r="G14" s="1092"/>
      <c r="H14" s="1092"/>
      <c r="I14" s="1066"/>
      <c r="J14" s="1066"/>
      <c r="K14" s="1066"/>
      <c r="L14" s="1066"/>
      <c r="M14" s="1067"/>
      <c r="N14" s="44"/>
      <c r="O14" s="44"/>
      <c r="P14" s="794" t="s">
        <v>291</v>
      </c>
      <c r="Q14" s="1091" t="s">
        <v>452</v>
      </c>
      <c r="R14" s="1092"/>
      <c r="S14" s="1092"/>
      <c r="T14" s="1057"/>
      <c r="U14" s="1057"/>
      <c r="V14" s="1058"/>
      <c r="X14" s="34" t="s">
        <v>174</v>
      </c>
    </row>
    <row r="15" spans="2:23" ht="12.75" customHeight="1">
      <c r="B15" s="137"/>
      <c r="C15" s="44"/>
      <c r="D15" s="44"/>
      <c r="E15" s="44"/>
      <c r="F15" s="44"/>
      <c r="G15" s="44"/>
      <c r="H15" s="44"/>
      <c r="I15" s="44"/>
      <c r="J15" s="44"/>
      <c r="K15" s="44"/>
      <c r="L15" s="44"/>
      <c r="M15" s="44"/>
      <c r="N15" s="44"/>
      <c r="O15" s="44"/>
      <c r="P15" s="793"/>
      <c r="Q15" s="1082"/>
      <c r="R15" s="1082"/>
      <c r="S15" s="1082"/>
      <c r="T15" s="1059"/>
      <c r="U15" s="1059"/>
      <c r="V15" s="1059"/>
      <c r="W15" s="37"/>
    </row>
    <row r="16" spans="2:22" ht="6.75" customHeight="1">
      <c r="B16" s="137"/>
      <c r="C16" s="37"/>
      <c r="D16" s="37"/>
      <c r="E16" s="37"/>
      <c r="F16" s="44"/>
      <c r="G16" s="44"/>
      <c r="H16" s="44"/>
      <c r="I16" s="44"/>
      <c r="J16" s="44"/>
      <c r="K16" s="44"/>
      <c r="L16" s="44"/>
      <c r="M16" s="44"/>
      <c r="N16" s="44"/>
      <c r="O16" s="44"/>
      <c r="P16" s="44"/>
      <c r="Q16" s="44"/>
      <c r="R16" s="119"/>
      <c r="S16" s="37"/>
      <c r="T16" s="37"/>
      <c r="U16" s="37"/>
      <c r="V16" s="37"/>
    </row>
    <row r="17" spans="2:22" ht="6.75" customHeight="1" thickBot="1">
      <c r="B17" s="163"/>
      <c r="C17" s="63"/>
      <c r="D17" s="63"/>
      <c r="E17" s="63"/>
      <c r="F17" s="63"/>
      <c r="G17" s="63"/>
      <c r="H17" s="63"/>
      <c r="I17" s="63"/>
      <c r="J17" s="173"/>
      <c r="K17" s="63"/>
      <c r="L17" s="63"/>
      <c r="M17" s="63"/>
      <c r="N17" s="63"/>
      <c r="O17" s="63"/>
      <c r="P17" s="63"/>
      <c r="Q17" s="173"/>
      <c r="R17" s="120"/>
      <c r="S17" s="63"/>
      <c r="T17" s="63"/>
      <c r="U17" s="63"/>
      <c r="V17" s="63"/>
    </row>
    <row r="18" spans="2:24" ht="12.75" customHeight="1">
      <c r="B18" s="166">
        <v>7</v>
      </c>
      <c r="C18" s="821" t="s">
        <v>645</v>
      </c>
      <c r="D18" s="822"/>
      <c r="H18" s="364"/>
      <c r="I18" s="1065"/>
      <c r="J18" s="1065"/>
      <c r="K18" s="1065"/>
      <c r="S18" s="1068"/>
      <c r="T18" s="1068"/>
      <c r="U18" s="1068"/>
      <c r="V18" s="1069"/>
      <c r="X18" s="34" t="s">
        <v>480</v>
      </c>
    </row>
    <row r="19" spans="2:24" ht="8.25" customHeight="1">
      <c r="B19" s="138"/>
      <c r="C19" s="134"/>
      <c r="D19" s="134"/>
      <c r="E19" s="134"/>
      <c r="F19" s="134"/>
      <c r="G19" s="134"/>
      <c r="H19" s="134"/>
      <c r="I19" s="134"/>
      <c r="J19" s="293"/>
      <c r="K19" s="134"/>
      <c r="L19" s="134"/>
      <c r="M19" s="134"/>
      <c r="N19" s="134"/>
      <c r="O19" s="134"/>
      <c r="P19" s="134"/>
      <c r="Q19" s="293"/>
      <c r="R19" s="141"/>
      <c r="S19" s="134"/>
      <c r="T19" s="134"/>
      <c r="U19" s="37"/>
      <c r="V19" s="139"/>
      <c r="X19" s="34" t="s">
        <v>478</v>
      </c>
    </row>
    <row r="20" spans="2:24" ht="12.75" customHeight="1">
      <c r="B20" s="140">
        <v>8</v>
      </c>
      <c r="C20" s="1055" t="s">
        <v>157</v>
      </c>
      <c r="D20" s="1056"/>
      <c r="E20" s="1083"/>
      <c r="F20" s="1083"/>
      <c r="G20" s="1073"/>
      <c r="H20" s="1089"/>
      <c r="I20" s="1089"/>
      <c r="J20" s="1089"/>
      <c r="K20" s="1089"/>
      <c r="L20" s="1089"/>
      <c r="M20" s="1089"/>
      <c r="N20" s="1089"/>
      <c r="O20" s="1089"/>
      <c r="P20" s="1089"/>
      <c r="Q20" s="1089"/>
      <c r="R20" s="1089"/>
      <c r="S20" s="1089"/>
      <c r="T20" s="1089"/>
      <c r="U20" s="1089"/>
      <c r="V20" s="1090"/>
      <c r="X20" s="34" t="s">
        <v>479</v>
      </c>
    </row>
    <row r="21" spans="2:22" ht="6" customHeight="1">
      <c r="B21" s="142"/>
      <c r="C21" s="81"/>
      <c r="D21" s="134"/>
      <c r="E21" s="134"/>
      <c r="F21" s="134"/>
      <c r="G21" s="134"/>
      <c r="H21" s="134"/>
      <c r="I21" s="134"/>
      <c r="J21" s="293"/>
      <c r="K21" s="134"/>
      <c r="L21" s="37"/>
      <c r="M21" s="37"/>
      <c r="N21" s="37"/>
      <c r="O21" s="37"/>
      <c r="P21" s="37"/>
      <c r="Q21" s="44"/>
      <c r="R21" s="119"/>
      <c r="S21" s="37"/>
      <c r="T21" s="37"/>
      <c r="U21" s="37"/>
      <c r="V21" s="139"/>
    </row>
    <row r="22" spans="2:22" ht="12.75" customHeight="1">
      <c r="B22" s="143">
        <v>9</v>
      </c>
      <c r="C22" s="1055" t="s">
        <v>240</v>
      </c>
      <c r="D22" s="1056"/>
      <c r="E22" s="1056"/>
      <c r="F22" s="1056"/>
      <c r="G22" s="1056"/>
      <c r="H22" s="1056"/>
      <c r="I22" s="668"/>
      <c r="J22" s="366"/>
      <c r="K22" s="404" t="s">
        <v>443</v>
      </c>
      <c r="L22" s="1062"/>
      <c r="M22" s="1062"/>
      <c r="N22" s="366"/>
      <c r="O22" s="366"/>
      <c r="P22" s="553"/>
      <c r="Q22" s="121"/>
      <c r="R22" s="552"/>
      <c r="S22" s="1056"/>
      <c r="T22" s="1056"/>
      <c r="U22" s="1056"/>
      <c r="V22" s="1061"/>
    </row>
    <row r="23" spans="2:22" ht="6" customHeight="1">
      <c r="B23" s="138"/>
      <c r="C23" s="134"/>
      <c r="D23" s="134"/>
      <c r="E23" s="134"/>
      <c r="F23" s="134"/>
      <c r="G23" s="134"/>
      <c r="H23" s="134"/>
      <c r="I23" s="134"/>
      <c r="J23" s="293"/>
      <c r="K23" s="134"/>
      <c r="L23" s="134"/>
      <c r="M23" s="134"/>
      <c r="N23" s="134"/>
      <c r="O23" s="134"/>
      <c r="P23" s="37"/>
      <c r="Q23" s="293"/>
      <c r="R23" s="141"/>
      <c r="S23" s="134"/>
      <c r="T23" s="134"/>
      <c r="U23" s="37"/>
      <c r="V23" s="139"/>
    </row>
    <row r="24" spans="2:24" ht="12.75" customHeight="1">
      <c r="B24" s="143">
        <v>10</v>
      </c>
      <c r="C24" s="999" t="s">
        <v>851</v>
      </c>
      <c r="D24" s="366"/>
      <c r="E24" s="366"/>
      <c r="F24" s="366"/>
      <c r="G24" s="366"/>
      <c r="H24" s="366"/>
      <c r="I24" s="366"/>
      <c r="J24" s="366"/>
      <c r="K24" s="366"/>
      <c r="L24" s="366"/>
      <c r="M24" s="119"/>
      <c r="N24" s="119"/>
      <c r="O24" s="366"/>
      <c r="P24" s="366"/>
      <c r="Q24" s="668"/>
      <c r="R24" s="552"/>
      <c r="S24" s="1056"/>
      <c r="T24" s="1056"/>
      <c r="U24" s="1056"/>
      <c r="V24" s="1061"/>
      <c r="X24" s="557" t="s">
        <v>850</v>
      </c>
    </row>
    <row r="25" spans="2:22" ht="5.25" customHeight="1">
      <c r="B25" s="138"/>
      <c r="C25" s="1079"/>
      <c r="D25" s="1080"/>
      <c r="E25" s="1080"/>
      <c r="F25" s="1080"/>
      <c r="G25" s="1080"/>
      <c r="H25" s="1080"/>
      <c r="I25" s="1080"/>
      <c r="J25" s="1080"/>
      <c r="K25" s="1080"/>
      <c r="L25" s="1080"/>
      <c r="M25" s="1080"/>
      <c r="N25" s="1080"/>
      <c r="O25" s="1080"/>
      <c r="P25" s="1080"/>
      <c r="Q25" s="1080"/>
      <c r="R25" s="1080"/>
      <c r="S25" s="1080"/>
      <c r="T25" s="1080"/>
      <c r="U25" s="1080"/>
      <c r="V25" s="1081"/>
    </row>
    <row r="26" spans="2:28" s="49" customFormat="1" ht="18" customHeight="1">
      <c r="B26" s="143">
        <v>11</v>
      </c>
      <c r="C26" s="331" t="s">
        <v>486</v>
      </c>
      <c r="D26" s="84"/>
      <c r="E26" s="84"/>
      <c r="F26" s="84"/>
      <c r="G26" s="119"/>
      <c r="H26" s="84"/>
      <c r="I26" s="84"/>
      <c r="J26" s="240"/>
      <c r="K26" s="84"/>
      <c r="L26" s="84"/>
      <c r="M26" s="84"/>
      <c r="N26" s="119"/>
      <c r="O26" s="1082"/>
      <c r="P26" s="1082"/>
      <c r="Q26" s="1082"/>
      <c r="R26" s="119"/>
      <c r="S26" s="1082"/>
      <c r="T26" s="1082"/>
      <c r="U26" s="1082"/>
      <c r="V26" s="1061"/>
      <c r="AB26" s="34"/>
    </row>
    <row r="27" spans="2:22" ht="6" customHeight="1">
      <c r="B27" s="299"/>
      <c r="C27" s="310"/>
      <c r="D27" s="298"/>
      <c r="E27" s="298"/>
      <c r="F27" s="298"/>
      <c r="G27" s="46"/>
      <c r="H27" s="298"/>
      <c r="I27" s="298"/>
      <c r="J27" s="297"/>
      <c r="K27" s="298"/>
      <c r="L27" s="298"/>
      <c r="M27" s="298"/>
      <c r="N27" s="46"/>
      <c r="O27" s="297"/>
      <c r="P27" s="297"/>
      <c r="Q27" s="297"/>
      <c r="R27" s="46"/>
      <c r="S27" s="297"/>
      <c r="T27" s="297"/>
      <c r="U27" s="297"/>
      <c r="V27" s="368"/>
    </row>
    <row r="28" spans="2:22" ht="43.5" customHeight="1">
      <c r="B28" s="143"/>
      <c r="C28" s="1077" t="s">
        <v>800</v>
      </c>
      <c r="D28" s="1078"/>
      <c r="E28" s="1078"/>
      <c r="F28" s="1078"/>
      <c r="G28" s="1078"/>
      <c r="H28" s="1078"/>
      <c r="I28" s="1078" t="s">
        <v>439</v>
      </c>
      <c r="J28" s="1078"/>
      <c r="K28" s="1078"/>
      <c r="L28" s="1078"/>
      <c r="M28" s="1078"/>
      <c r="N28" s="367"/>
      <c r="O28" s="1078" t="s">
        <v>810</v>
      </c>
      <c r="P28" s="1078"/>
      <c r="Q28" s="1078"/>
      <c r="R28" s="1078"/>
      <c r="S28" s="1078"/>
      <c r="T28" s="367"/>
      <c r="U28" s="367"/>
      <c r="V28" s="369"/>
    </row>
    <row r="29" spans="2:22" ht="12.75">
      <c r="B29" s="143"/>
      <c r="C29" s="44" t="s">
        <v>93</v>
      </c>
      <c r="D29" s="669"/>
      <c r="E29" s="84"/>
      <c r="F29" s="84"/>
      <c r="G29" s="84"/>
      <c r="H29" s="84"/>
      <c r="I29" s="44" t="s">
        <v>82</v>
      </c>
      <c r="J29" s="240"/>
      <c r="K29" s="84"/>
      <c r="L29" s="84"/>
      <c r="M29" s="84"/>
      <c r="N29" s="84"/>
      <c r="O29" s="44" t="s">
        <v>108</v>
      </c>
      <c r="P29" s="240"/>
      <c r="Q29" s="44"/>
      <c r="R29" s="137"/>
      <c r="S29" s="84"/>
      <c r="T29" s="84"/>
      <c r="U29" s="84"/>
      <c r="V29" s="370"/>
    </row>
    <row r="30" spans="2:22" ht="12.75">
      <c r="B30" s="143"/>
      <c r="C30" s="331" t="s">
        <v>94</v>
      </c>
      <c r="D30" s="669"/>
      <c r="E30" s="84"/>
      <c r="F30" s="84"/>
      <c r="G30" s="84"/>
      <c r="H30" s="84"/>
      <c r="I30" s="44" t="s">
        <v>83</v>
      </c>
      <c r="J30" s="207"/>
      <c r="K30" s="84"/>
      <c r="L30" s="84"/>
      <c r="M30" s="84"/>
      <c r="N30" s="84"/>
      <c r="O30" s="44" t="s">
        <v>109</v>
      </c>
      <c r="P30" s="240"/>
      <c r="Q30" s="44"/>
      <c r="R30" s="137"/>
      <c r="S30" s="84"/>
      <c r="T30" s="84"/>
      <c r="U30" s="84"/>
      <c r="V30" s="370"/>
    </row>
    <row r="31" spans="2:22" ht="12.75">
      <c r="B31" s="143"/>
      <c r="C31" s="331" t="s">
        <v>95</v>
      </c>
      <c r="D31" s="669"/>
      <c r="E31" s="84"/>
      <c r="F31" s="84"/>
      <c r="G31" s="84"/>
      <c r="H31" s="84"/>
      <c r="I31" s="44" t="s">
        <v>84</v>
      </c>
      <c r="J31" s="555"/>
      <c r="K31" s="84"/>
      <c r="L31" s="84"/>
      <c r="M31" s="84"/>
      <c r="N31" s="84"/>
      <c r="O31" s="44" t="s">
        <v>110</v>
      </c>
      <c r="P31" s="240"/>
      <c r="Q31" s="44"/>
      <c r="R31" s="137"/>
      <c r="S31" s="84"/>
      <c r="T31" s="84"/>
      <c r="U31" s="84"/>
      <c r="V31" s="370"/>
    </row>
    <row r="32" spans="2:22" ht="12.75">
      <c r="B32" s="143"/>
      <c r="C32" s="331" t="s">
        <v>96</v>
      </c>
      <c r="D32" s="669"/>
      <c r="E32" s="84"/>
      <c r="F32" s="84"/>
      <c r="G32" s="84"/>
      <c r="H32" s="84"/>
      <c r="I32" s="44" t="s">
        <v>85</v>
      </c>
      <c r="J32" s="556"/>
      <c r="K32" s="84"/>
      <c r="L32" s="84"/>
      <c r="M32" s="84"/>
      <c r="N32" s="84"/>
      <c r="O32" s="44" t="s">
        <v>111</v>
      </c>
      <c r="P32" s="240"/>
      <c r="Q32" s="44"/>
      <c r="R32" s="137"/>
      <c r="S32" s="84"/>
      <c r="T32" s="84"/>
      <c r="U32" s="84"/>
      <c r="V32" s="370"/>
    </row>
    <row r="33" spans="2:22" ht="12.75">
      <c r="B33" s="143"/>
      <c r="C33" s="331" t="s">
        <v>97</v>
      </c>
      <c r="D33" s="669"/>
      <c r="E33" s="84"/>
      <c r="F33" s="84"/>
      <c r="G33" s="84"/>
      <c r="H33" s="84"/>
      <c r="I33" s="44" t="s">
        <v>86</v>
      </c>
      <c r="J33" s="556"/>
      <c r="K33" s="84"/>
      <c r="L33" s="84"/>
      <c r="M33" s="84"/>
      <c r="N33" s="84"/>
      <c r="O33" s="44" t="s">
        <v>112</v>
      </c>
      <c r="P33" s="240"/>
      <c r="Q33" s="44"/>
      <c r="R33" s="137"/>
      <c r="S33" s="84"/>
      <c r="T33" s="84"/>
      <c r="U33" s="84"/>
      <c r="V33" s="370"/>
    </row>
    <row r="34" spans="2:22" ht="12.75">
      <c r="B34" s="143"/>
      <c r="C34" s="331" t="s">
        <v>98</v>
      </c>
      <c r="D34" s="669"/>
      <c r="E34" s="84"/>
      <c r="F34" s="84"/>
      <c r="G34" s="84"/>
      <c r="H34" s="84"/>
      <c r="I34" s="44" t="s">
        <v>43</v>
      </c>
      <c r="J34" s="556"/>
      <c r="K34" s="84"/>
      <c r="L34" s="84"/>
      <c r="M34" s="84"/>
      <c r="N34" s="84"/>
      <c r="O34" s="44" t="s">
        <v>113</v>
      </c>
      <c r="P34" s="240"/>
      <c r="Q34" s="44"/>
      <c r="R34" s="137"/>
      <c r="S34" s="84"/>
      <c r="T34" s="84"/>
      <c r="U34" s="84"/>
      <c r="V34" s="370"/>
    </row>
    <row r="35" spans="2:22" ht="12.75">
      <c r="B35" s="143"/>
      <c r="C35" s="331" t="s">
        <v>99</v>
      </c>
      <c r="D35" s="669"/>
      <c r="E35" s="84"/>
      <c r="F35" s="84"/>
      <c r="G35" s="84"/>
      <c r="H35" s="84"/>
      <c r="I35" s="44" t="s">
        <v>44</v>
      </c>
      <c r="J35" s="556"/>
      <c r="K35" s="84"/>
      <c r="L35" s="84"/>
      <c r="M35" s="84"/>
      <c r="N35" s="84"/>
      <c r="O35" s="44" t="s">
        <v>114</v>
      </c>
      <c r="P35" s="240"/>
      <c r="Q35" s="44"/>
      <c r="R35" s="137"/>
      <c r="S35" s="84"/>
      <c r="T35" s="84"/>
      <c r="U35" s="84"/>
      <c r="V35" s="370"/>
    </row>
    <row r="36" spans="2:22" ht="12.75">
      <c r="B36" s="143"/>
      <c r="C36" s="331" t="s">
        <v>100</v>
      </c>
      <c r="D36" s="669"/>
      <c r="E36" s="84"/>
      <c r="F36" s="84"/>
      <c r="G36" s="84"/>
      <c r="H36" s="84"/>
      <c r="I36" s="44" t="s">
        <v>45</v>
      </c>
      <c r="J36" s="556"/>
      <c r="K36" s="84"/>
      <c r="L36" s="84"/>
      <c r="M36" s="84"/>
      <c r="N36" s="84"/>
      <c r="O36" s="44" t="s">
        <v>115</v>
      </c>
      <c r="P36" s="240"/>
      <c r="Q36" s="44"/>
      <c r="R36" s="137"/>
      <c r="S36" s="84"/>
      <c r="T36" s="84"/>
      <c r="U36" s="84"/>
      <c r="V36" s="370"/>
    </row>
    <row r="37" spans="2:22" ht="12.75">
      <c r="B37" s="143"/>
      <c r="C37" s="331" t="s">
        <v>101</v>
      </c>
      <c r="D37" s="669"/>
      <c r="E37" s="84"/>
      <c r="F37" s="84"/>
      <c r="G37" s="84"/>
      <c r="H37" s="84"/>
      <c r="I37" s="44" t="s">
        <v>46</v>
      </c>
      <c r="J37" s="556"/>
      <c r="K37" s="84"/>
      <c r="L37" s="84"/>
      <c r="M37" s="84"/>
      <c r="N37" s="84"/>
      <c r="O37" s="44" t="s">
        <v>116</v>
      </c>
      <c r="P37" s="240"/>
      <c r="Q37" s="44"/>
      <c r="R37" s="137"/>
      <c r="S37" s="84"/>
      <c r="T37" s="84"/>
      <c r="U37" s="84"/>
      <c r="V37" s="370"/>
    </row>
    <row r="38" spans="2:22" ht="12.75">
      <c r="B38" s="143"/>
      <c r="C38" s="331" t="s">
        <v>102</v>
      </c>
      <c r="D38" s="669"/>
      <c r="E38" s="84"/>
      <c r="F38" s="84"/>
      <c r="G38" s="84"/>
      <c r="H38" s="84"/>
      <c r="I38" s="44" t="s">
        <v>87</v>
      </c>
      <c r="J38" s="555"/>
      <c r="K38" s="84"/>
      <c r="L38" s="84"/>
      <c r="M38" s="84"/>
      <c r="N38" s="84"/>
      <c r="O38" s="44" t="s">
        <v>117</v>
      </c>
      <c r="P38" s="240"/>
      <c r="Q38" s="44"/>
      <c r="R38" s="137"/>
      <c r="S38" s="84"/>
      <c r="T38" s="84"/>
      <c r="U38" s="84"/>
      <c r="V38" s="370"/>
    </row>
    <row r="39" spans="2:22" ht="12.75">
      <c r="B39" s="143"/>
      <c r="C39" s="331" t="s">
        <v>103</v>
      </c>
      <c r="D39" s="669"/>
      <c r="E39" s="84"/>
      <c r="F39" s="84"/>
      <c r="G39" s="84"/>
      <c r="H39" s="84"/>
      <c r="I39" s="44" t="s">
        <v>88</v>
      </c>
      <c r="J39" s="556"/>
      <c r="K39" s="84"/>
      <c r="L39" s="84"/>
      <c r="M39" s="84"/>
      <c r="N39" s="84"/>
      <c r="O39" s="44" t="s">
        <v>118</v>
      </c>
      <c r="P39" s="240"/>
      <c r="Q39" s="44"/>
      <c r="R39" s="137"/>
      <c r="S39" s="84"/>
      <c r="T39" s="84"/>
      <c r="U39" s="84"/>
      <c r="V39" s="370"/>
    </row>
    <row r="40" spans="2:22" ht="12.75">
      <c r="B40" s="143"/>
      <c r="C40" s="331" t="s">
        <v>104</v>
      </c>
      <c r="D40" s="669"/>
      <c r="E40" s="84"/>
      <c r="F40" s="84"/>
      <c r="G40" s="84"/>
      <c r="H40" s="84"/>
      <c r="I40" s="44" t="s">
        <v>89</v>
      </c>
      <c r="J40" s="556"/>
      <c r="K40" s="84"/>
      <c r="L40" s="84"/>
      <c r="M40" s="84"/>
      <c r="N40" s="84"/>
      <c r="O40" s="44" t="s">
        <v>119</v>
      </c>
      <c r="P40" s="240"/>
      <c r="Q40" s="44"/>
      <c r="R40" s="137"/>
      <c r="S40" s="84"/>
      <c r="T40" s="84"/>
      <c r="U40" s="84"/>
      <c r="V40" s="370"/>
    </row>
    <row r="41" spans="2:22" ht="12.75">
      <c r="B41" s="143"/>
      <c r="C41" s="331" t="s">
        <v>105</v>
      </c>
      <c r="D41" s="669"/>
      <c r="E41" s="84"/>
      <c r="F41" s="84"/>
      <c r="G41" s="84"/>
      <c r="H41" s="84"/>
      <c r="I41" s="44" t="s">
        <v>90</v>
      </c>
      <c r="J41" s="556"/>
      <c r="K41" s="84"/>
      <c r="L41" s="84"/>
      <c r="M41" s="84"/>
      <c r="N41" s="84"/>
      <c r="O41" s="44" t="s">
        <v>120</v>
      </c>
      <c r="P41" s="240"/>
      <c r="Q41" s="44"/>
      <c r="R41" s="137"/>
      <c r="S41" s="84"/>
      <c r="T41" s="84"/>
      <c r="U41" s="84"/>
      <c r="V41" s="370"/>
    </row>
    <row r="42" spans="2:22" ht="12.75">
      <c r="B42" s="143"/>
      <c r="C42" s="331" t="s">
        <v>106</v>
      </c>
      <c r="D42" s="669"/>
      <c r="E42" s="84"/>
      <c r="F42" s="84"/>
      <c r="G42" s="84"/>
      <c r="H42" s="84"/>
      <c r="I42" s="44" t="s">
        <v>91</v>
      </c>
      <c r="J42" s="556"/>
      <c r="K42" s="84"/>
      <c r="L42" s="84"/>
      <c r="M42" s="84"/>
      <c r="N42" s="84"/>
      <c r="O42" s="44" t="s">
        <v>420</v>
      </c>
      <c r="P42" s="240"/>
      <c r="Q42" s="44"/>
      <c r="R42" s="137"/>
      <c r="S42" s="84"/>
      <c r="T42" s="84"/>
      <c r="U42" s="84"/>
      <c r="V42" s="370"/>
    </row>
    <row r="43" spans="2:22" ht="12.75">
      <c r="B43" s="143"/>
      <c r="C43" s="331" t="s">
        <v>107</v>
      </c>
      <c r="D43" s="669"/>
      <c r="E43" s="84"/>
      <c r="F43" s="84"/>
      <c r="G43" s="84"/>
      <c r="H43" s="84"/>
      <c r="I43" s="44" t="s">
        <v>92</v>
      </c>
      <c r="J43" s="555"/>
      <c r="K43" s="84"/>
      <c r="L43" s="84"/>
      <c r="M43" s="84"/>
      <c r="N43" s="84"/>
      <c r="O43" s="44" t="s">
        <v>121</v>
      </c>
      <c r="P43" s="240"/>
      <c r="Q43" s="44"/>
      <c r="R43" s="137"/>
      <c r="S43" s="84"/>
      <c r="T43" s="84"/>
      <c r="U43" s="84"/>
      <c r="V43" s="370"/>
    </row>
    <row r="44" spans="2:22" ht="7.5" customHeight="1">
      <c r="B44" s="138"/>
      <c r="C44" s="311"/>
      <c r="D44" s="144"/>
      <c r="E44" s="144"/>
      <c r="F44" s="144"/>
      <c r="G44" s="144"/>
      <c r="H44" s="144"/>
      <c r="I44" s="144"/>
      <c r="J44" s="293"/>
      <c r="K44" s="144"/>
      <c r="L44" s="144"/>
      <c r="M44" s="144"/>
      <c r="N44" s="144"/>
      <c r="O44" s="144"/>
      <c r="P44" s="144"/>
      <c r="Q44" s="293"/>
      <c r="R44" s="144"/>
      <c r="S44" s="144"/>
      <c r="T44" s="144"/>
      <c r="U44" s="144"/>
      <c r="V44" s="371"/>
    </row>
    <row r="45" spans="2:22" ht="21" customHeight="1">
      <c r="B45" s="143">
        <v>12</v>
      </c>
      <c r="C45" s="1000" t="s">
        <v>854</v>
      </c>
      <c r="D45" s="84"/>
      <c r="E45" s="84"/>
      <c r="F45" s="84"/>
      <c r="G45" s="84"/>
      <c r="H45" s="84"/>
      <c r="I45" s="84"/>
      <c r="J45" s="44"/>
      <c r="K45" s="84"/>
      <c r="L45" s="84"/>
      <c r="M45" s="84"/>
      <c r="N45" s="84"/>
      <c r="O45" s="84"/>
      <c r="P45" s="207"/>
      <c r="Q45" s="44"/>
      <c r="R45" s="84"/>
      <c r="S45" s="84"/>
      <c r="T45" s="84"/>
      <c r="U45" s="84"/>
      <c r="V45" s="370"/>
    </row>
    <row r="46" spans="2:22" ht="21" customHeight="1">
      <c r="B46" s="143"/>
      <c r="C46" s="1000" t="s">
        <v>855</v>
      </c>
      <c r="D46" s="84"/>
      <c r="E46" s="84"/>
      <c r="F46" s="84"/>
      <c r="G46" s="84"/>
      <c r="H46" s="84"/>
      <c r="I46" s="84"/>
      <c r="J46" s="44"/>
      <c r="K46" s="84"/>
      <c r="L46" s="84"/>
      <c r="M46" s="84"/>
      <c r="N46" s="84"/>
      <c r="O46" s="84"/>
      <c r="P46" s="240"/>
      <c r="Q46" s="44" t="s">
        <v>830</v>
      </c>
      <c r="R46" s="84"/>
      <c r="S46" s="84"/>
      <c r="T46" s="84"/>
      <c r="U46" s="84"/>
      <c r="V46" s="370"/>
    </row>
    <row r="47" spans="2:22" ht="33.75" customHeight="1">
      <c r="B47" s="143"/>
      <c r="C47" s="1063" t="s">
        <v>822</v>
      </c>
      <c r="D47" s="1064"/>
      <c r="E47" s="1064"/>
      <c r="F47" s="1064"/>
      <c r="G47" s="1064"/>
      <c r="H47" s="1064"/>
      <c r="I47" s="1064"/>
      <c r="J47" s="1064"/>
      <c r="K47" s="1064"/>
      <c r="L47" s="1064"/>
      <c r="M47" s="1064"/>
      <c r="N47" s="1064"/>
      <c r="O47" s="84"/>
      <c r="P47" s="207"/>
      <c r="Q47" s="44"/>
      <c r="R47" s="84"/>
      <c r="S47" s="84"/>
      <c r="T47" s="84"/>
      <c r="U47" s="84"/>
      <c r="V47" s="370"/>
    </row>
    <row r="48" spans="2:22" ht="8.25" customHeight="1">
      <c r="B48" s="143"/>
      <c r="C48" s="984"/>
      <c r="D48" s="84"/>
      <c r="E48" s="84"/>
      <c r="F48" s="84"/>
      <c r="G48" s="84"/>
      <c r="H48" s="84"/>
      <c r="I48" s="144"/>
      <c r="J48" s="44"/>
      <c r="K48" s="84"/>
      <c r="L48" s="84"/>
      <c r="M48" s="84"/>
      <c r="N48" s="84"/>
      <c r="O48" s="84"/>
      <c r="P48" s="144"/>
      <c r="Q48" s="44"/>
      <c r="R48" s="144"/>
      <c r="S48" s="84"/>
      <c r="T48" s="84"/>
      <c r="U48" s="84"/>
      <c r="V48" s="370"/>
    </row>
    <row r="49" spans="2:22" ht="21" customHeight="1">
      <c r="B49" s="140">
        <v>13</v>
      </c>
      <c r="C49" s="365" t="s">
        <v>820</v>
      </c>
      <c r="D49" s="366"/>
      <c r="E49" s="366"/>
      <c r="F49" s="366"/>
      <c r="G49" s="366"/>
      <c r="H49" s="366"/>
      <c r="I49" s="136">
        <v>1</v>
      </c>
      <c r="J49" s="404" t="s">
        <v>821</v>
      </c>
      <c r="K49" s="366" t="s">
        <v>489</v>
      </c>
      <c r="L49" s="366"/>
      <c r="M49" s="552"/>
      <c r="N49" s="366"/>
      <c r="O49" s="366"/>
      <c r="P49" s="136">
        <v>1</v>
      </c>
      <c r="Q49" s="121" t="s">
        <v>359</v>
      </c>
      <c r="R49" s="132">
        <f>$I$49</f>
        <v>1</v>
      </c>
      <c r="S49" s="552"/>
      <c r="T49" s="366"/>
      <c r="U49" s="366"/>
      <c r="V49" s="985"/>
    </row>
    <row r="50" spans="2:22" ht="8.25" customHeight="1">
      <c r="B50" s="138"/>
      <c r="C50" s="178"/>
      <c r="D50" s="144"/>
      <c r="E50" s="144"/>
      <c r="F50" s="144"/>
      <c r="G50" s="144"/>
      <c r="H50" s="144"/>
      <c r="I50" s="144"/>
      <c r="J50" s="293"/>
      <c r="K50" s="144"/>
      <c r="L50" s="436"/>
      <c r="M50" s="144"/>
      <c r="N50" s="144"/>
      <c r="O50" s="144"/>
      <c r="P50" s="144"/>
      <c r="Q50" s="293"/>
      <c r="R50" s="144"/>
      <c r="S50" s="144"/>
      <c r="T50" s="144"/>
      <c r="U50" s="144"/>
      <c r="V50" s="371"/>
    </row>
    <row r="51" spans="2:22" ht="18.75" customHeight="1">
      <c r="B51" s="143">
        <v>14</v>
      </c>
      <c r="C51" s="1055" t="s">
        <v>487</v>
      </c>
      <c r="D51" s="1056"/>
      <c r="E51" s="1056"/>
      <c r="F51" s="1056"/>
      <c r="G51" s="1056"/>
      <c r="H51" s="1056"/>
      <c r="I51" s="1060"/>
      <c r="J51" s="1060"/>
      <c r="K51" s="1060"/>
      <c r="L51" s="298"/>
      <c r="M51" s="84"/>
      <c r="N51" s="44"/>
      <c r="O51" s="44"/>
      <c r="P51" s="44"/>
      <c r="Q51" s="44"/>
      <c r="R51" s="44"/>
      <c r="S51" s="44"/>
      <c r="T51" s="44"/>
      <c r="U51" s="44"/>
      <c r="V51" s="363"/>
    </row>
    <row r="52" spans="2:22" ht="8.25" customHeight="1" thickBot="1">
      <c r="B52" s="145"/>
      <c r="C52" s="146"/>
      <c r="D52" s="63"/>
      <c r="E52" s="63"/>
      <c r="F52" s="63"/>
      <c r="G52" s="63"/>
      <c r="H52" s="173"/>
      <c r="I52" s="173"/>
      <c r="J52" s="173"/>
      <c r="K52" s="173"/>
      <c r="L52" s="173"/>
      <c r="M52" s="173"/>
      <c r="N52" s="173"/>
      <c r="O52" s="173"/>
      <c r="P52" s="173"/>
      <c r="Q52" s="173"/>
      <c r="R52" s="173"/>
      <c r="S52" s="173"/>
      <c r="T52" s="173"/>
      <c r="U52" s="173"/>
      <c r="V52" s="372"/>
    </row>
    <row r="53" ht="21.95" customHeight="1"/>
    <row r="54" spans="2:3" ht="16.5" customHeight="1">
      <c r="B54" s="123">
        <v>15</v>
      </c>
      <c r="C54" s="34" t="s">
        <v>241</v>
      </c>
    </row>
    <row r="55" ht="12.75">
      <c r="C55" s="147" t="s">
        <v>307</v>
      </c>
    </row>
    <row r="56" ht="12.75">
      <c r="C56" s="147" t="s">
        <v>453</v>
      </c>
    </row>
    <row r="57" ht="12.75">
      <c r="C57" s="147" t="s">
        <v>308</v>
      </c>
    </row>
    <row r="58" spans="3:17" ht="12.75">
      <c r="C58" s="147" t="s">
        <v>454</v>
      </c>
      <c r="L58" s="431"/>
      <c r="M58" s="431"/>
      <c r="N58" s="431"/>
      <c r="O58" s="431"/>
      <c r="P58" s="431"/>
      <c r="Q58" s="432"/>
    </row>
    <row r="59" spans="3:7" ht="12.75" customHeight="1">
      <c r="C59" s="433" t="s">
        <v>488</v>
      </c>
      <c r="D59" s="431"/>
      <c r="E59" s="431"/>
      <c r="F59" s="431"/>
      <c r="G59" s="431"/>
    </row>
    <row r="60" ht="12.75" customHeight="1">
      <c r="C60" s="147" t="s">
        <v>455</v>
      </c>
    </row>
    <row r="61" ht="12.75" customHeight="1">
      <c r="C61" s="147"/>
    </row>
    <row r="62" ht="12.75" customHeight="1" hidden="1">
      <c r="C62" s="147"/>
    </row>
    <row r="63" spans="4:22" ht="30.75" customHeight="1">
      <c r="D63" s="148"/>
      <c r="E63" s="1075"/>
      <c r="F63" s="1075"/>
      <c r="G63" s="1075"/>
      <c r="H63" s="1075"/>
      <c r="I63" s="1075"/>
      <c r="J63" s="1075"/>
      <c r="K63" s="1075"/>
      <c r="L63" s="1075"/>
      <c r="M63" s="1075"/>
      <c r="N63" s="1075"/>
      <c r="O63" s="1075"/>
      <c r="P63" s="1075"/>
      <c r="Q63" s="1075"/>
      <c r="R63" s="1075"/>
      <c r="S63" s="84"/>
      <c r="T63" s="84"/>
      <c r="U63" s="84"/>
      <c r="V63" s="37"/>
    </row>
    <row r="64" spans="4:22" ht="16.5" customHeight="1">
      <c r="D64" s="148"/>
      <c r="E64" s="1074" t="s">
        <v>288</v>
      </c>
      <c r="F64" s="1074"/>
      <c r="G64" s="1074"/>
      <c r="H64" s="1074"/>
      <c r="I64" s="1074"/>
      <c r="J64" s="1074"/>
      <c r="K64" s="1074"/>
      <c r="L64" s="1074"/>
      <c r="M64" s="1074"/>
      <c r="N64" s="1074"/>
      <c r="O64" s="1074"/>
      <c r="P64" s="1074"/>
      <c r="Q64" s="1074"/>
      <c r="R64" s="1074"/>
      <c r="S64" s="44"/>
      <c r="T64" s="44"/>
      <c r="U64" s="44"/>
      <c r="V64" s="37"/>
    </row>
    <row r="65" spans="5:23" ht="25.5" customHeight="1">
      <c r="E65" s="1075"/>
      <c r="F65" s="1075"/>
      <c r="G65" s="1075"/>
      <c r="H65" s="1075"/>
      <c r="I65" s="1075"/>
      <c r="J65" s="1075"/>
      <c r="K65" s="1075"/>
      <c r="L65" s="1075"/>
      <c r="M65" s="1075"/>
      <c r="N65" s="1075"/>
      <c r="O65" s="1075"/>
      <c r="P65" s="1075"/>
      <c r="Q65" s="1075"/>
      <c r="R65" s="1075"/>
      <c r="T65" s="149"/>
      <c r="U65" s="149"/>
      <c r="V65" s="554"/>
      <c r="W65" s="37"/>
    </row>
    <row r="66" spans="5:22" ht="11.25" customHeight="1">
      <c r="E66" s="1076" t="s">
        <v>76</v>
      </c>
      <c r="F66" s="1076"/>
      <c r="G66" s="1076"/>
      <c r="H66" s="1076"/>
      <c r="I66" s="1076"/>
      <c r="J66" s="1076"/>
      <c r="K66" s="1076"/>
      <c r="L66" s="1076"/>
      <c r="M66" s="1076"/>
      <c r="N66" s="1076"/>
      <c r="O66" s="1076"/>
      <c r="P66" s="1076"/>
      <c r="Q66" s="1076"/>
      <c r="R66" s="1076"/>
      <c r="U66" s="84"/>
      <c r="V66" s="119"/>
    </row>
    <row r="67" ht="9" customHeight="1">
      <c r="V67" s="37"/>
    </row>
    <row r="68" spans="2:22" ht="12.75">
      <c r="B68" s="123">
        <v>16</v>
      </c>
      <c r="C68" s="34" t="s">
        <v>238</v>
      </c>
      <c r="V68" s="37"/>
    </row>
    <row r="69" spans="3:22" ht="12.75">
      <c r="C69" s="34" t="s">
        <v>58</v>
      </c>
      <c r="V69" s="37"/>
    </row>
    <row r="70" spans="5:22" ht="27.95" customHeight="1">
      <c r="E70" s="1075"/>
      <c r="F70" s="1075"/>
      <c r="G70" s="1075"/>
      <c r="H70" s="1075"/>
      <c r="I70" s="1075"/>
      <c r="J70" s="1075"/>
      <c r="K70" s="1075"/>
      <c r="L70" s="1075"/>
      <c r="M70" s="1075"/>
      <c r="N70" s="1075"/>
      <c r="O70" s="1075"/>
      <c r="P70" s="1075"/>
      <c r="Q70" s="1075"/>
      <c r="R70" s="1075"/>
      <c r="T70" s="149"/>
      <c r="U70" s="149"/>
      <c r="V70" s="554"/>
    </row>
    <row r="71" spans="5:22" ht="11.25" customHeight="1">
      <c r="E71" s="1073" t="s">
        <v>48</v>
      </c>
      <c r="F71" s="1073"/>
      <c r="G71" s="1073"/>
      <c r="H71" s="1073"/>
      <c r="I71" s="1073"/>
      <c r="J71" s="1073"/>
      <c r="K71" s="1073"/>
      <c r="L71" s="1073"/>
      <c r="M71" s="1073"/>
      <c r="N71" s="1073"/>
      <c r="O71" s="1073"/>
      <c r="P71" s="1073"/>
      <c r="Q71" s="1073"/>
      <c r="R71" s="1073"/>
      <c r="U71" s="84"/>
      <c r="V71" s="119"/>
    </row>
    <row r="72" ht="6" customHeight="1"/>
  </sheetData>
  <sheetProtection password="D3F9" sheet="1" objects="1" scenarios="1"/>
  <mergeCells count="59">
    <mergeCell ref="C12:F12"/>
    <mergeCell ref="G12:M12"/>
    <mergeCell ref="E9:M9"/>
    <mergeCell ref="H10:J10"/>
    <mergeCell ref="D10:F10"/>
    <mergeCell ref="L10:M10"/>
    <mergeCell ref="C11:F11"/>
    <mergeCell ref="H11:J11"/>
    <mergeCell ref="C4:X4"/>
    <mergeCell ref="B6:V6"/>
    <mergeCell ref="B5:V5"/>
    <mergeCell ref="C8:D8"/>
    <mergeCell ref="E8:M8"/>
    <mergeCell ref="T8:V8"/>
    <mergeCell ref="Q8:S8"/>
    <mergeCell ref="T9:V9"/>
    <mergeCell ref="T10:V10"/>
    <mergeCell ref="Q9:S9"/>
    <mergeCell ref="G20:V20"/>
    <mergeCell ref="T11:V11"/>
    <mergeCell ref="T12:V12"/>
    <mergeCell ref="Q15:S15"/>
    <mergeCell ref="Q14:S14"/>
    <mergeCell ref="Q11:S11"/>
    <mergeCell ref="Q12:S12"/>
    <mergeCell ref="Q10:S10"/>
    <mergeCell ref="L11:M11"/>
    <mergeCell ref="T13:V13"/>
    <mergeCell ref="C14:H14"/>
    <mergeCell ref="C9:D9"/>
    <mergeCell ref="C13:H13"/>
    <mergeCell ref="I13:M13"/>
    <mergeCell ref="E71:R71"/>
    <mergeCell ref="E64:R64"/>
    <mergeCell ref="E65:R65"/>
    <mergeCell ref="E66:R66"/>
    <mergeCell ref="E70:R70"/>
    <mergeCell ref="C28:H28"/>
    <mergeCell ref="I28:M28"/>
    <mergeCell ref="C25:V25"/>
    <mergeCell ref="O26:Q26"/>
    <mergeCell ref="E63:R63"/>
    <mergeCell ref="O28:S28"/>
    <mergeCell ref="S22:V22"/>
    <mergeCell ref="E20:F20"/>
    <mergeCell ref="S26:V26"/>
    <mergeCell ref="Q13:S13"/>
    <mergeCell ref="C20:D20"/>
    <mergeCell ref="T14:V14"/>
    <mergeCell ref="T15:V15"/>
    <mergeCell ref="I51:K51"/>
    <mergeCell ref="S24:V24"/>
    <mergeCell ref="C22:H22"/>
    <mergeCell ref="L22:M22"/>
    <mergeCell ref="C51:H51"/>
    <mergeCell ref="C47:N47"/>
    <mergeCell ref="I18:K18"/>
    <mergeCell ref="I14:M14"/>
    <mergeCell ref="S18:V18"/>
  </mergeCells>
  <dataValidations count="18" xWindow="330" yWindow="386">
    <dataValidation type="whole" allowBlank="1" showInputMessage="1" showErrorMessage="1" error="Cost report number should be a whole number less than or equal to the total number of cost reports submitted." sqref="P49">
      <formula1>1</formula1>
      <formula2>I49</formula2>
    </dataValidation>
    <dataValidation type="whole" operator="greaterThan" allowBlank="1" showInputMessage="1" showErrorMessage="1" error="Total number of Cost Reports submitted should be a whole number greater than zero." sqref="I49">
      <formula1>0</formula1>
    </dataValidation>
    <dataValidation type="list" allowBlank="1" showInputMessage="1" showErrorMessage="1" sqref="L51:M51">
      <formula1>$X$18:$X$21</formula1>
    </dataValidation>
    <dataValidation type="list" allowBlank="1" showInputMessage="1" showErrorMessage="1" error="Please select Initial Submission, Resubmission, or Resubmission Due to Audit." sqref="I51:K51">
      <formula1>$X$18:$X$21</formula1>
    </dataValidation>
    <dataValidation type="list" allowBlank="1" showInputMessage="1" showErrorMessage="1" sqref="I18:K18 I22 Q24 J26">
      <formula1>$Z$12:$Z$14</formula1>
    </dataValidation>
    <dataValidation type="whole" allowBlank="1" showInputMessage="1" showErrorMessage="1" errorTitle="Year:" error="Please enter a 4 digit year." sqref="P22">
      <formula1>1111</formula1>
      <formula2>9999</formula2>
    </dataValidation>
    <dataValidation type="whole" allowBlank="1" showInputMessage="1" showErrorMessage="1" errorTitle="Number of MPI sites." error="Please enter the number of sites for this MPI." sqref="G26:G27">
      <formula1>1</formula1>
      <formula2>999</formula2>
    </dataValidation>
    <dataValidation type="textLength" allowBlank="1" showInputMessage="1" showErrorMessage="1" sqref="N10:O10">
      <formula1>5</formula1>
      <formula2>5</formula2>
    </dataValidation>
    <dataValidation type="date" allowBlank="1" showInputMessage="1" showErrorMessage="1" errorTitle="Period of Report:" error="Please enter date in MM/DD/YYYY format." sqref="L11:M11">
      <formula1>1</formula1>
      <formula2>43831</formula2>
    </dataValidation>
    <dataValidation allowBlank="1" showInputMessage="1" showErrorMessage="1" errorTitle="Date of Fiscal Year End:" error="Please enter date in MM/DD/YYYY format." sqref="T10:V10"/>
    <dataValidation allowBlank="1" showInputMessage="1" showErrorMessage="1" errorTitle="Period of Report:" error="Please enter date in MM/DD/YYYY format." sqref="H11:J11"/>
    <dataValidation type="textLength" allowBlank="1" showInputMessage="1" showErrorMessage="1" error="MPI should be 9 digits long_x000a__x000a_Please include all leading zeros" sqref="D29:D43 T8:V8">
      <formula1>9</formula1>
      <formula2>9</formula2>
    </dataValidation>
    <dataValidation allowBlank="1" showInputMessage="1" showErrorMessage="1" errorTitle="Telephone No." error="Please enter a numeric telephone number." sqref="T11:V11"/>
    <dataValidation type="whole" operator="greaterThan" allowBlank="1" showInputMessage="1" showErrorMessage="1" error="Please list the total number of unique service location codes for each MPI in list 11b.  This should be a whole number greater than zero." sqref="J29:J43">
      <formula1>0</formula1>
    </dataValidation>
    <dataValidation type="decimal" allowBlank="1" showInputMessage="1" showErrorMessage="1" errorTitle="Years in Business:" error="Please enter a valid number of years (0-999)." sqref="E20:F20">
      <formula1>0</formula1>
      <formula2>999</formula2>
    </dataValidation>
    <dataValidation type="whole" allowBlank="1" showInputMessage="1" showErrorMessage="1" error="Please list the number of unique service location code reported on this cost report for each MPI in list 11b. This should be a whole number greater than or equal to zero." sqref="P44 P48">
      <formula1>1</formula1>
      <formula2>300</formula2>
    </dataValidation>
    <dataValidation type="whole" operator="greaterThanOrEqual" allowBlank="1" showInputMessage="1" showErrorMessage="1" error="Please list the number of unique service location code reported on this cost report for each MPI in list 11b. This should be a whole number greater than or equal to zero." sqref="P29:P43">
      <formula1>0</formula1>
    </dataValidation>
    <dataValidation type="decimal" allowBlank="1" showInputMessage="1" showErrorMessage="1" errorTitle="Warning" error="Please list the number of hours an employee must work per week to be considered full time. This value should be a number less than or equal to 40." sqref="P46">
      <formula1>0.00000000000001</formula1>
      <formula2>40</formula2>
    </dataValidation>
  </dataValidations>
  <printOptions horizontalCentered="1"/>
  <pageMargins left="0.25" right="0.25" top="0.75" bottom="0.25" header="0.34" footer="0"/>
  <pageSetup fitToHeight="1" fitToWidth="1" horizontalDpi="600" verticalDpi="600" orientation="landscape" scale="58" r:id="rId1"/>
  <headerFooter alignWithMargins="0">
    <oddHeader>&amp;LCommonwealth of Pennsylvania
Office of Developmental Programs
Cost Report for the Consolidated Waiver Programs</oddHeader>
    <oddFooter>&amp;LEffective: 7/1/2016&amp;C&amp;P of &amp;N&amp;RVersion 12.0</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R53"/>
  <sheetViews>
    <sheetView showGridLines="0" showZeros="0" zoomScale="80" zoomScaleNormal="80" zoomScaleSheetLayoutView="70" workbookViewId="0" topLeftCell="A1">
      <selection activeCell="H1" sqref="H1"/>
    </sheetView>
  </sheetViews>
  <sheetFormatPr defaultColWidth="8.8515625" defaultRowHeight="12.75"/>
  <cols>
    <col min="1" max="1" width="3.7109375" style="34" customWidth="1"/>
    <col min="2" max="2" width="3.8515625" style="34" customWidth="1"/>
    <col min="3" max="3" width="3.140625" style="34" customWidth="1"/>
    <col min="4" max="4" width="24.8515625" style="34" customWidth="1"/>
    <col min="5" max="8" width="18.421875" style="34" customWidth="1"/>
    <col min="9" max="9" width="17.140625" style="34" bestFit="1" customWidth="1"/>
    <col min="10" max="10" width="3.421875" style="34" customWidth="1"/>
    <col min="11" max="11" width="4.140625" style="34" customWidth="1"/>
    <col min="12" max="12" width="3.57421875" style="34" customWidth="1"/>
    <col min="13" max="13" width="25.8515625" style="34" customWidth="1"/>
    <col min="14" max="17" width="18.421875" style="34" customWidth="1"/>
    <col min="18" max="18" width="17.140625" style="34" bestFit="1" customWidth="1"/>
    <col min="19" max="16384" width="8.8515625" style="34" customWidth="1"/>
  </cols>
  <sheetData>
    <row r="1" ht="12.75" customHeight="1"/>
    <row r="2" spans="5:18" ht="12.75" customHeight="1">
      <c r="E2" s="148"/>
      <c r="F2" s="148"/>
      <c r="G2" s="44"/>
      <c r="H2" s="316"/>
      <c r="I2" s="316"/>
      <c r="P2" s="148" t="s">
        <v>242</v>
      </c>
      <c r="Q2" s="1122">
        <f>'Certification Page'!$E$8</f>
        <v>0</v>
      </c>
      <c r="R2" s="1122"/>
    </row>
    <row r="3" spans="5:18" ht="12.75" customHeight="1">
      <c r="E3" s="148"/>
      <c r="F3" s="148"/>
      <c r="G3" s="44"/>
      <c r="H3" s="317"/>
      <c r="I3" s="317"/>
      <c r="P3" s="148" t="s">
        <v>59</v>
      </c>
      <c r="Q3" s="1110">
        <f>'Certification Page'!$T$8</f>
        <v>0</v>
      </c>
      <c r="R3" s="1111"/>
    </row>
    <row r="4" spans="5:18" ht="12.75" customHeight="1">
      <c r="E4" s="148"/>
      <c r="F4" s="148"/>
      <c r="G4" s="44"/>
      <c r="H4" s="318"/>
      <c r="I4" s="318"/>
      <c r="P4" s="148" t="s">
        <v>133</v>
      </c>
      <c r="Q4" s="1124" t="str">
        <f>TEXT('Certification Page'!$H$11,"MM/dd/YYYY")&amp;" to "&amp;TEXT('Certification Page'!$L$11,"MM/dd/YYYY")</f>
        <v>01/00/1900 to 06/30/2016</v>
      </c>
      <c r="R4" s="1124"/>
    </row>
    <row r="5" spans="2:18" ht="12.75" customHeight="1">
      <c r="B5" s="152"/>
      <c r="C5" s="152"/>
      <c r="D5" s="152"/>
      <c r="E5" s="148"/>
      <c r="F5" s="148"/>
      <c r="G5" s="44"/>
      <c r="H5" s="37"/>
      <c r="I5" s="37"/>
      <c r="P5" s="148" t="s">
        <v>381</v>
      </c>
      <c r="Q5" s="1124" t="str">
        <f>'Certification Page'!$P$49&amp;" of "&amp;'Certification Page'!$R$49</f>
        <v>1 of 1</v>
      </c>
      <c r="R5" s="1124"/>
    </row>
    <row r="6" spans="2:4" ht="12.75" customHeight="1">
      <c r="B6" s="152"/>
      <c r="C6" s="152"/>
      <c r="D6" s="152"/>
    </row>
    <row r="7" ht="12.75" customHeight="1"/>
    <row r="8" spans="2:18" ht="15.75">
      <c r="B8" s="1096" t="s">
        <v>425</v>
      </c>
      <c r="C8" s="1096"/>
      <c r="D8" s="1096"/>
      <c r="E8" s="1096"/>
      <c r="F8" s="1096"/>
      <c r="G8" s="1096"/>
      <c r="H8" s="1096"/>
      <c r="I8" s="1096"/>
      <c r="J8" s="1096"/>
      <c r="K8" s="1096"/>
      <c r="L8" s="1096"/>
      <c r="M8" s="1096"/>
      <c r="N8" s="1096"/>
      <c r="O8" s="1096"/>
      <c r="P8" s="1096"/>
      <c r="Q8" s="1096"/>
      <c r="R8" s="1096"/>
    </row>
    <row r="9" spans="2:18" ht="12.75" customHeight="1">
      <c r="B9" s="1175" t="s">
        <v>806</v>
      </c>
      <c r="C9" s="1175"/>
      <c r="D9" s="1175"/>
      <c r="E9" s="1175"/>
      <c r="F9" s="1175"/>
      <c r="G9" s="1175"/>
      <c r="H9" s="1175"/>
      <c r="I9" s="1175"/>
      <c r="J9" s="1175"/>
      <c r="K9" s="1175"/>
      <c r="L9" s="1175"/>
      <c r="M9" s="1175"/>
      <c r="N9" s="1175"/>
      <c r="O9" s="1175"/>
      <c r="P9" s="1175"/>
      <c r="Q9" s="1175"/>
      <c r="R9" s="1175"/>
    </row>
    <row r="10" spans="2:16" ht="12.75" customHeight="1">
      <c r="B10" s="152"/>
      <c r="E10" s="169"/>
      <c r="F10" s="169"/>
      <c r="G10" s="169"/>
      <c r="H10" s="169"/>
      <c r="I10" s="169"/>
      <c r="J10" s="169"/>
      <c r="K10" s="169"/>
      <c r="L10" s="169"/>
      <c r="M10" s="169"/>
      <c r="N10" s="169"/>
      <c r="O10" s="169"/>
      <c r="P10" s="169"/>
    </row>
    <row r="11" spans="2:16" ht="12.75" customHeight="1">
      <c r="B11" s="152"/>
      <c r="E11" s="169"/>
      <c r="F11" s="169"/>
      <c r="G11" s="169"/>
      <c r="H11" s="169"/>
      <c r="I11" s="169"/>
      <c r="J11" s="169"/>
      <c r="K11" s="169"/>
      <c r="L11" s="169"/>
      <c r="M11" s="169"/>
      <c r="N11" s="169"/>
      <c r="O11" s="169"/>
      <c r="P11" s="169"/>
    </row>
    <row r="12" spans="2:16" ht="6.75" customHeight="1">
      <c r="B12" s="37"/>
      <c r="C12" s="37"/>
      <c r="D12" s="37"/>
      <c r="E12" s="37"/>
      <c r="F12" s="37"/>
      <c r="G12" s="37"/>
      <c r="H12" s="37"/>
      <c r="I12" s="37"/>
      <c r="J12" s="37"/>
      <c r="K12" s="37"/>
      <c r="L12" s="37"/>
      <c r="M12" s="37"/>
      <c r="N12" s="37"/>
      <c r="O12" s="37"/>
      <c r="P12" s="37"/>
    </row>
    <row r="13" spans="1:15" ht="13.5" customHeight="1">
      <c r="A13" s="37"/>
      <c r="B13" s="37"/>
      <c r="C13" s="37"/>
      <c r="D13" s="37"/>
      <c r="E13" s="37"/>
      <c r="F13" s="37"/>
      <c r="G13" s="37"/>
      <c r="L13" s="37"/>
      <c r="M13" s="37"/>
      <c r="N13" s="37"/>
      <c r="O13" s="37"/>
    </row>
    <row r="14" spans="1:18" ht="13.5" customHeight="1" thickBot="1">
      <c r="A14" s="37"/>
      <c r="B14" s="62" t="s">
        <v>358</v>
      </c>
      <c r="C14" s="62"/>
      <c r="D14" s="37"/>
      <c r="E14" s="43" t="s">
        <v>126</v>
      </c>
      <c r="F14" s="53" t="s">
        <v>127</v>
      </c>
      <c r="G14" s="53" t="s">
        <v>128</v>
      </c>
      <c r="H14" s="43" t="s">
        <v>129</v>
      </c>
      <c r="I14" s="43" t="s">
        <v>130</v>
      </c>
      <c r="K14" s="62" t="s">
        <v>408</v>
      </c>
      <c r="L14" s="62"/>
      <c r="M14" s="37"/>
      <c r="N14" s="43" t="s">
        <v>126</v>
      </c>
      <c r="O14" s="53" t="s">
        <v>127</v>
      </c>
      <c r="P14" s="53" t="s">
        <v>128</v>
      </c>
      <c r="Q14" s="43" t="s">
        <v>129</v>
      </c>
      <c r="R14" s="43" t="s">
        <v>130</v>
      </c>
    </row>
    <row r="15" spans="2:18" ht="14.25" customHeight="1">
      <c r="B15" s="159"/>
      <c r="C15" s="153"/>
      <c r="D15" s="59"/>
      <c r="E15" s="645" t="s">
        <v>171</v>
      </c>
      <c r="F15" s="1176" t="s">
        <v>818</v>
      </c>
      <c r="G15" s="1177"/>
      <c r="H15" s="645"/>
      <c r="I15" s="647" t="s">
        <v>492</v>
      </c>
      <c r="J15" s="58"/>
      <c r="K15" s="652"/>
      <c r="L15" s="59"/>
      <c r="M15" s="59"/>
      <c r="N15" s="645" t="s">
        <v>171</v>
      </c>
      <c r="O15" s="1176" t="s">
        <v>818</v>
      </c>
      <c r="P15" s="1177"/>
      <c r="Q15" s="645"/>
      <c r="R15" s="647" t="s">
        <v>492</v>
      </c>
    </row>
    <row r="16" spans="2:18" ht="12.75">
      <c r="B16" s="170"/>
      <c r="C16" s="37"/>
      <c r="D16" s="654"/>
      <c r="E16" s="648" t="s">
        <v>281</v>
      </c>
      <c r="F16" s="1183"/>
      <c r="G16" s="1184"/>
      <c r="H16" s="187" t="s">
        <v>171</v>
      </c>
      <c r="I16" s="649" t="s">
        <v>493</v>
      </c>
      <c r="J16" s="58"/>
      <c r="K16" s="653"/>
      <c r="L16" s="62"/>
      <c r="M16" s="654"/>
      <c r="N16" s="648" t="s">
        <v>281</v>
      </c>
      <c r="O16" s="1183"/>
      <c r="P16" s="1184"/>
      <c r="Q16" s="187" t="s">
        <v>171</v>
      </c>
      <c r="R16" s="649" t="s">
        <v>493</v>
      </c>
    </row>
    <row r="17" spans="2:18" ht="12.75">
      <c r="B17" s="160"/>
      <c r="C17" s="134"/>
      <c r="D17" s="656" t="s">
        <v>78</v>
      </c>
      <c r="E17" s="650" t="s">
        <v>135</v>
      </c>
      <c r="F17" s="979" t="s">
        <v>817</v>
      </c>
      <c r="G17" s="979" t="s">
        <v>819</v>
      </c>
      <c r="H17" s="196" t="s">
        <v>175</v>
      </c>
      <c r="I17" s="651" t="s">
        <v>494</v>
      </c>
      <c r="J17" s="58"/>
      <c r="K17" s="307"/>
      <c r="L17" s="655"/>
      <c r="M17" s="656" t="s">
        <v>78</v>
      </c>
      <c r="N17" s="650" t="s">
        <v>135</v>
      </c>
      <c r="O17" s="979" t="s">
        <v>817</v>
      </c>
      <c r="P17" s="979" t="s">
        <v>819</v>
      </c>
      <c r="Q17" s="196" t="s">
        <v>175</v>
      </c>
      <c r="R17" s="651" t="s">
        <v>494</v>
      </c>
    </row>
    <row r="18" spans="2:18" ht="13.5" customHeight="1">
      <c r="B18" s="138">
        <v>1</v>
      </c>
      <c r="C18" s="78"/>
      <c r="D18" s="412" t="s">
        <v>283</v>
      </c>
      <c r="E18" s="512"/>
      <c r="F18" s="512"/>
      <c r="G18" s="495"/>
      <c r="H18" s="465"/>
      <c r="I18" s="567" t="str">
        <f>IF(H18="","",(E18+F18+G18)/H18)</f>
        <v/>
      </c>
      <c r="K18" s="138">
        <v>31</v>
      </c>
      <c r="L18" s="78"/>
      <c r="M18" s="412" t="s">
        <v>79</v>
      </c>
      <c r="N18" s="512"/>
      <c r="O18" s="512"/>
      <c r="P18" s="495"/>
      <c r="Q18" s="465"/>
      <c r="R18" s="567" t="str">
        <f>IF(Q18="","",(N18+O18+P18)/Q18)</f>
        <v/>
      </c>
    </row>
    <row r="19" spans="2:18" ht="13.5" customHeight="1">
      <c r="B19" s="138">
        <v>2</v>
      </c>
      <c r="C19" s="78"/>
      <c r="D19" s="412" t="s">
        <v>284</v>
      </c>
      <c r="E19" s="512"/>
      <c r="F19" s="512"/>
      <c r="G19" s="495"/>
      <c r="H19" s="465"/>
      <c r="I19" s="567" t="str">
        <f aca="true" t="shared" si="0" ref="I19:I46">IF(H19="","",(E19+F19+G19)/H19)</f>
        <v/>
      </c>
      <c r="K19" s="138">
        <v>32</v>
      </c>
      <c r="L19" s="128"/>
      <c r="M19" s="412" t="s">
        <v>79</v>
      </c>
      <c r="N19" s="512"/>
      <c r="O19" s="512"/>
      <c r="P19" s="495"/>
      <c r="Q19" s="465"/>
      <c r="R19" s="567" t="str">
        <f aca="true" t="shared" si="1" ref="R19:R46">IF(Q19="","",(N19+O19+P19)/Q19)</f>
        <v/>
      </c>
    </row>
    <row r="20" spans="2:18" ht="13.5" customHeight="1">
      <c r="B20" s="138">
        <v>3</v>
      </c>
      <c r="C20" s="78"/>
      <c r="D20" s="412" t="s">
        <v>511</v>
      </c>
      <c r="E20" s="512"/>
      <c r="F20" s="512"/>
      <c r="G20" s="495"/>
      <c r="H20" s="465"/>
      <c r="I20" s="567" t="str">
        <f t="shared" si="0"/>
        <v/>
      </c>
      <c r="K20" s="138">
        <v>33</v>
      </c>
      <c r="L20" s="128"/>
      <c r="M20" s="412" t="s">
        <v>79</v>
      </c>
      <c r="N20" s="512"/>
      <c r="O20" s="512"/>
      <c r="P20" s="495"/>
      <c r="Q20" s="465"/>
      <c r="R20" s="567" t="str">
        <f t="shared" si="1"/>
        <v/>
      </c>
    </row>
    <row r="21" spans="2:18" ht="13.5" customHeight="1">
      <c r="B21" s="126">
        <v>4</v>
      </c>
      <c r="C21" s="128"/>
      <c r="D21" s="412" t="s">
        <v>512</v>
      </c>
      <c r="E21" s="512"/>
      <c r="F21" s="512"/>
      <c r="G21" s="495"/>
      <c r="H21" s="465"/>
      <c r="I21" s="567" t="str">
        <f t="shared" si="0"/>
        <v/>
      </c>
      <c r="K21" s="138">
        <v>34</v>
      </c>
      <c r="L21" s="128"/>
      <c r="M21" s="412" t="s">
        <v>79</v>
      </c>
      <c r="N21" s="512"/>
      <c r="O21" s="512"/>
      <c r="P21" s="495"/>
      <c r="Q21" s="465"/>
      <c r="R21" s="567" t="str">
        <f t="shared" si="1"/>
        <v/>
      </c>
    </row>
    <row r="22" spans="2:18" ht="13.5" customHeight="1">
      <c r="B22" s="126">
        <v>5</v>
      </c>
      <c r="C22" s="128"/>
      <c r="D22" s="412" t="s">
        <v>79</v>
      </c>
      <c r="E22" s="512"/>
      <c r="F22" s="512"/>
      <c r="G22" s="495"/>
      <c r="H22" s="465"/>
      <c r="I22" s="567" t="str">
        <f t="shared" si="0"/>
        <v/>
      </c>
      <c r="K22" s="138">
        <v>35</v>
      </c>
      <c r="L22" s="128"/>
      <c r="M22" s="412" t="s">
        <v>79</v>
      </c>
      <c r="N22" s="512"/>
      <c r="O22" s="512"/>
      <c r="P22" s="495"/>
      <c r="Q22" s="465"/>
      <c r="R22" s="567" t="str">
        <f t="shared" si="1"/>
        <v/>
      </c>
    </row>
    <row r="23" spans="2:18" ht="13.5" customHeight="1">
      <c r="B23" s="126">
        <v>6</v>
      </c>
      <c r="C23" s="128"/>
      <c r="D23" s="412" t="s">
        <v>79</v>
      </c>
      <c r="E23" s="512"/>
      <c r="F23" s="512"/>
      <c r="G23" s="495"/>
      <c r="H23" s="465"/>
      <c r="I23" s="567" t="str">
        <f t="shared" si="0"/>
        <v/>
      </c>
      <c r="K23" s="138">
        <v>36</v>
      </c>
      <c r="L23" s="128"/>
      <c r="M23" s="414" t="s">
        <v>79</v>
      </c>
      <c r="N23" s="512"/>
      <c r="O23" s="512"/>
      <c r="P23" s="495"/>
      <c r="Q23" s="465"/>
      <c r="R23" s="567" t="str">
        <f t="shared" si="1"/>
        <v/>
      </c>
    </row>
    <row r="24" spans="2:18" ht="13.5" customHeight="1">
      <c r="B24" s="126">
        <v>7</v>
      </c>
      <c r="C24" s="128"/>
      <c r="D24" s="412" t="s">
        <v>79</v>
      </c>
      <c r="E24" s="512"/>
      <c r="F24" s="512"/>
      <c r="G24" s="495"/>
      <c r="H24" s="465"/>
      <c r="I24" s="567" t="str">
        <f t="shared" si="0"/>
        <v/>
      </c>
      <c r="K24" s="138">
        <v>37</v>
      </c>
      <c r="L24" s="128"/>
      <c r="M24" s="414" t="s">
        <v>79</v>
      </c>
      <c r="N24" s="512"/>
      <c r="O24" s="512"/>
      <c r="P24" s="495"/>
      <c r="Q24" s="465"/>
      <c r="R24" s="567" t="str">
        <f t="shared" si="1"/>
        <v/>
      </c>
    </row>
    <row r="25" spans="2:18" ht="13.5" customHeight="1">
      <c r="B25" s="126">
        <v>8</v>
      </c>
      <c r="C25" s="128"/>
      <c r="D25" s="414" t="s">
        <v>79</v>
      </c>
      <c r="E25" s="512"/>
      <c r="F25" s="512"/>
      <c r="G25" s="495"/>
      <c r="H25" s="465"/>
      <c r="I25" s="567" t="str">
        <f t="shared" si="0"/>
        <v/>
      </c>
      <c r="K25" s="138">
        <v>38</v>
      </c>
      <c r="L25" s="128"/>
      <c r="M25" s="414" t="s">
        <v>79</v>
      </c>
      <c r="N25" s="512"/>
      <c r="O25" s="512"/>
      <c r="P25" s="495"/>
      <c r="Q25" s="465"/>
      <c r="R25" s="567" t="str">
        <f t="shared" si="1"/>
        <v/>
      </c>
    </row>
    <row r="26" spans="2:18" ht="13.5" customHeight="1">
      <c r="B26" s="126">
        <v>9</v>
      </c>
      <c r="C26" s="128"/>
      <c r="D26" s="414" t="s">
        <v>79</v>
      </c>
      <c r="E26" s="512"/>
      <c r="F26" s="512"/>
      <c r="G26" s="495"/>
      <c r="H26" s="465"/>
      <c r="I26" s="567" t="str">
        <f t="shared" si="0"/>
        <v/>
      </c>
      <c r="K26" s="138">
        <v>39</v>
      </c>
      <c r="L26" s="128"/>
      <c r="M26" s="414" t="s">
        <v>79</v>
      </c>
      <c r="N26" s="512"/>
      <c r="O26" s="512"/>
      <c r="P26" s="495"/>
      <c r="Q26" s="465"/>
      <c r="R26" s="567" t="str">
        <f t="shared" si="1"/>
        <v/>
      </c>
    </row>
    <row r="27" spans="2:18" ht="13.5" customHeight="1">
      <c r="B27" s="126">
        <v>10</v>
      </c>
      <c r="C27" s="128"/>
      <c r="D27" s="414" t="s">
        <v>79</v>
      </c>
      <c r="E27" s="512"/>
      <c r="F27" s="512"/>
      <c r="G27" s="495"/>
      <c r="H27" s="465"/>
      <c r="I27" s="567" t="str">
        <f t="shared" si="0"/>
        <v/>
      </c>
      <c r="K27" s="138">
        <v>40</v>
      </c>
      <c r="L27" s="128"/>
      <c r="M27" s="414" t="s">
        <v>79</v>
      </c>
      <c r="N27" s="512"/>
      <c r="O27" s="512"/>
      <c r="P27" s="495"/>
      <c r="Q27" s="465"/>
      <c r="R27" s="567" t="str">
        <f t="shared" si="1"/>
        <v/>
      </c>
    </row>
    <row r="28" spans="2:18" ht="13.5" customHeight="1">
      <c r="B28" s="126">
        <v>11</v>
      </c>
      <c r="C28" s="128"/>
      <c r="D28" s="414" t="s">
        <v>79</v>
      </c>
      <c r="E28" s="512"/>
      <c r="F28" s="512"/>
      <c r="G28" s="495"/>
      <c r="H28" s="465"/>
      <c r="I28" s="567" t="str">
        <f t="shared" si="0"/>
        <v/>
      </c>
      <c r="K28" s="138">
        <v>41</v>
      </c>
      <c r="L28" s="128"/>
      <c r="M28" s="414" t="s">
        <v>79</v>
      </c>
      <c r="N28" s="512"/>
      <c r="O28" s="512"/>
      <c r="P28" s="495"/>
      <c r="Q28" s="465"/>
      <c r="R28" s="567" t="str">
        <f t="shared" si="1"/>
        <v/>
      </c>
    </row>
    <row r="29" spans="2:18" ht="13.5" customHeight="1">
      <c r="B29" s="126">
        <v>12</v>
      </c>
      <c r="C29" s="128"/>
      <c r="D29" s="414" t="s">
        <v>79</v>
      </c>
      <c r="E29" s="512"/>
      <c r="F29" s="512"/>
      <c r="G29" s="495"/>
      <c r="H29" s="465"/>
      <c r="I29" s="567" t="str">
        <f t="shared" si="0"/>
        <v/>
      </c>
      <c r="K29" s="138">
        <v>42</v>
      </c>
      <c r="L29" s="128"/>
      <c r="M29" s="414" t="s">
        <v>79</v>
      </c>
      <c r="N29" s="512"/>
      <c r="O29" s="512"/>
      <c r="P29" s="495"/>
      <c r="Q29" s="465"/>
      <c r="R29" s="567" t="str">
        <f t="shared" si="1"/>
        <v/>
      </c>
    </row>
    <row r="30" spans="2:18" ht="13.5" customHeight="1">
      <c r="B30" s="126">
        <v>13</v>
      </c>
      <c r="C30" s="128"/>
      <c r="D30" s="414" t="s">
        <v>79</v>
      </c>
      <c r="E30" s="512"/>
      <c r="F30" s="512"/>
      <c r="G30" s="495"/>
      <c r="H30" s="465"/>
      <c r="I30" s="567" t="str">
        <f t="shared" si="0"/>
        <v/>
      </c>
      <c r="K30" s="138">
        <v>43</v>
      </c>
      <c r="L30" s="128"/>
      <c r="M30" s="414" t="s">
        <v>79</v>
      </c>
      <c r="N30" s="512"/>
      <c r="O30" s="512"/>
      <c r="P30" s="495"/>
      <c r="Q30" s="465"/>
      <c r="R30" s="567" t="str">
        <f t="shared" si="1"/>
        <v/>
      </c>
    </row>
    <row r="31" spans="2:18" ht="13.5" customHeight="1">
      <c r="B31" s="126">
        <v>14</v>
      </c>
      <c r="C31" s="128"/>
      <c r="D31" s="414" t="s">
        <v>79</v>
      </c>
      <c r="E31" s="512"/>
      <c r="F31" s="512"/>
      <c r="G31" s="495"/>
      <c r="H31" s="465"/>
      <c r="I31" s="567" t="str">
        <f t="shared" si="0"/>
        <v/>
      </c>
      <c r="K31" s="138">
        <v>44</v>
      </c>
      <c r="L31" s="128"/>
      <c r="M31" s="414" t="s">
        <v>79</v>
      </c>
      <c r="N31" s="512"/>
      <c r="O31" s="512"/>
      <c r="P31" s="495"/>
      <c r="Q31" s="465"/>
      <c r="R31" s="567" t="str">
        <f t="shared" si="1"/>
        <v/>
      </c>
    </row>
    <row r="32" spans="2:18" ht="13.5" customHeight="1">
      <c r="B32" s="126">
        <v>15</v>
      </c>
      <c r="C32" s="128"/>
      <c r="D32" s="414" t="s">
        <v>79</v>
      </c>
      <c r="E32" s="512"/>
      <c r="F32" s="512"/>
      <c r="G32" s="495"/>
      <c r="H32" s="465"/>
      <c r="I32" s="567" t="str">
        <f t="shared" si="0"/>
        <v/>
      </c>
      <c r="K32" s="138">
        <v>45</v>
      </c>
      <c r="L32" s="128"/>
      <c r="M32" s="414" t="s">
        <v>79</v>
      </c>
      <c r="N32" s="512"/>
      <c r="O32" s="512"/>
      <c r="P32" s="495"/>
      <c r="Q32" s="465"/>
      <c r="R32" s="567" t="str">
        <f t="shared" si="1"/>
        <v/>
      </c>
    </row>
    <row r="33" spans="2:18" ht="13.5" customHeight="1">
      <c r="B33" s="126">
        <v>16</v>
      </c>
      <c r="C33" s="128"/>
      <c r="D33" s="414" t="s">
        <v>79</v>
      </c>
      <c r="E33" s="512"/>
      <c r="F33" s="512"/>
      <c r="G33" s="495"/>
      <c r="H33" s="465"/>
      <c r="I33" s="567" t="str">
        <f t="shared" si="0"/>
        <v/>
      </c>
      <c r="K33" s="138">
        <v>46</v>
      </c>
      <c r="L33" s="128"/>
      <c r="M33" s="414" t="s">
        <v>79</v>
      </c>
      <c r="N33" s="512"/>
      <c r="O33" s="512"/>
      <c r="P33" s="495"/>
      <c r="Q33" s="465"/>
      <c r="R33" s="567" t="str">
        <f t="shared" si="1"/>
        <v/>
      </c>
    </row>
    <row r="34" spans="2:18" ht="13.5" customHeight="1">
      <c r="B34" s="126">
        <v>17</v>
      </c>
      <c r="C34" s="128"/>
      <c r="D34" s="414" t="s">
        <v>79</v>
      </c>
      <c r="E34" s="512"/>
      <c r="F34" s="512"/>
      <c r="G34" s="495"/>
      <c r="H34" s="465"/>
      <c r="I34" s="567" t="str">
        <f t="shared" si="0"/>
        <v/>
      </c>
      <c r="K34" s="138">
        <v>47</v>
      </c>
      <c r="L34" s="128"/>
      <c r="M34" s="414" t="s">
        <v>79</v>
      </c>
      <c r="N34" s="512"/>
      <c r="O34" s="512"/>
      <c r="P34" s="495"/>
      <c r="Q34" s="465"/>
      <c r="R34" s="567" t="str">
        <f t="shared" si="1"/>
        <v/>
      </c>
    </row>
    <row r="35" spans="2:18" ht="13.5" customHeight="1">
      <c r="B35" s="126">
        <v>18</v>
      </c>
      <c r="C35" s="128"/>
      <c r="D35" s="414" t="s">
        <v>79</v>
      </c>
      <c r="E35" s="512"/>
      <c r="F35" s="512"/>
      <c r="G35" s="495"/>
      <c r="H35" s="465"/>
      <c r="I35" s="567" t="str">
        <f t="shared" si="0"/>
        <v/>
      </c>
      <c r="K35" s="138">
        <v>48</v>
      </c>
      <c r="L35" s="128"/>
      <c r="M35" s="414" t="s">
        <v>79</v>
      </c>
      <c r="N35" s="512"/>
      <c r="O35" s="512"/>
      <c r="P35" s="495"/>
      <c r="Q35" s="465"/>
      <c r="R35" s="567" t="str">
        <f t="shared" si="1"/>
        <v/>
      </c>
    </row>
    <row r="36" spans="2:18" ht="13.5" customHeight="1">
      <c r="B36" s="126">
        <v>19</v>
      </c>
      <c r="C36" s="128"/>
      <c r="D36" s="414" t="s">
        <v>79</v>
      </c>
      <c r="E36" s="512"/>
      <c r="F36" s="512"/>
      <c r="G36" s="495"/>
      <c r="H36" s="465"/>
      <c r="I36" s="567" t="str">
        <f t="shared" si="0"/>
        <v/>
      </c>
      <c r="K36" s="138">
        <v>49</v>
      </c>
      <c r="L36" s="128"/>
      <c r="M36" s="414" t="s">
        <v>79</v>
      </c>
      <c r="N36" s="512"/>
      <c r="O36" s="512"/>
      <c r="P36" s="495"/>
      <c r="Q36" s="465"/>
      <c r="R36" s="567" t="str">
        <f t="shared" si="1"/>
        <v/>
      </c>
    </row>
    <row r="37" spans="2:18" ht="13.5" customHeight="1">
      <c r="B37" s="126">
        <v>20</v>
      </c>
      <c r="C37" s="128"/>
      <c r="D37" s="414" t="s">
        <v>79</v>
      </c>
      <c r="E37" s="512"/>
      <c r="F37" s="512"/>
      <c r="G37" s="495"/>
      <c r="H37" s="465"/>
      <c r="I37" s="567" t="str">
        <f t="shared" si="0"/>
        <v/>
      </c>
      <c r="K37" s="138">
        <v>50</v>
      </c>
      <c r="L37" s="128"/>
      <c r="M37" s="414" t="s">
        <v>79</v>
      </c>
      <c r="N37" s="512"/>
      <c r="O37" s="512"/>
      <c r="P37" s="495"/>
      <c r="Q37" s="465"/>
      <c r="R37" s="567" t="str">
        <f t="shared" si="1"/>
        <v/>
      </c>
    </row>
    <row r="38" spans="2:18" ht="13.5" customHeight="1">
      <c r="B38" s="126">
        <v>21</v>
      </c>
      <c r="C38" s="128"/>
      <c r="D38" s="414" t="s">
        <v>79</v>
      </c>
      <c r="E38" s="512"/>
      <c r="F38" s="512"/>
      <c r="G38" s="495"/>
      <c r="H38" s="465"/>
      <c r="I38" s="567" t="str">
        <f t="shared" si="0"/>
        <v/>
      </c>
      <c r="K38" s="138">
        <v>51</v>
      </c>
      <c r="L38" s="128"/>
      <c r="M38" s="414" t="s">
        <v>79</v>
      </c>
      <c r="N38" s="512"/>
      <c r="O38" s="512"/>
      <c r="P38" s="495"/>
      <c r="Q38" s="465"/>
      <c r="R38" s="567" t="str">
        <f t="shared" si="1"/>
        <v/>
      </c>
    </row>
    <row r="39" spans="2:18" ht="13.5" customHeight="1">
      <c r="B39" s="126">
        <v>22</v>
      </c>
      <c r="C39" s="128"/>
      <c r="D39" s="414" t="s">
        <v>79</v>
      </c>
      <c r="E39" s="512"/>
      <c r="F39" s="512"/>
      <c r="G39" s="495"/>
      <c r="H39" s="465"/>
      <c r="I39" s="567" t="str">
        <f t="shared" si="0"/>
        <v/>
      </c>
      <c r="K39" s="138">
        <v>52</v>
      </c>
      <c r="L39" s="128"/>
      <c r="M39" s="414" t="s">
        <v>79</v>
      </c>
      <c r="N39" s="512"/>
      <c r="O39" s="512"/>
      <c r="P39" s="495"/>
      <c r="Q39" s="465"/>
      <c r="R39" s="567" t="str">
        <f t="shared" si="1"/>
        <v/>
      </c>
    </row>
    <row r="40" spans="2:18" ht="13.5" customHeight="1">
      <c r="B40" s="126">
        <v>23</v>
      </c>
      <c r="C40" s="128"/>
      <c r="D40" s="414" t="s">
        <v>79</v>
      </c>
      <c r="E40" s="512"/>
      <c r="F40" s="512"/>
      <c r="G40" s="495"/>
      <c r="H40" s="465"/>
      <c r="I40" s="567" t="str">
        <f t="shared" si="0"/>
        <v/>
      </c>
      <c r="K40" s="138">
        <v>53</v>
      </c>
      <c r="L40" s="128"/>
      <c r="M40" s="414" t="s">
        <v>79</v>
      </c>
      <c r="N40" s="512"/>
      <c r="O40" s="512"/>
      <c r="P40" s="495"/>
      <c r="Q40" s="465"/>
      <c r="R40" s="567" t="str">
        <f t="shared" si="1"/>
        <v/>
      </c>
    </row>
    <row r="41" spans="2:18" ht="13.5" customHeight="1">
      <c r="B41" s="126">
        <v>24</v>
      </c>
      <c r="C41" s="128"/>
      <c r="D41" s="414" t="s">
        <v>79</v>
      </c>
      <c r="E41" s="512"/>
      <c r="F41" s="512"/>
      <c r="G41" s="495"/>
      <c r="H41" s="465"/>
      <c r="I41" s="567" t="str">
        <f t="shared" si="0"/>
        <v/>
      </c>
      <c r="K41" s="138">
        <v>54</v>
      </c>
      <c r="L41" s="128"/>
      <c r="M41" s="412" t="s">
        <v>79</v>
      </c>
      <c r="N41" s="512"/>
      <c r="O41" s="512"/>
      <c r="P41" s="495"/>
      <c r="Q41" s="465"/>
      <c r="R41" s="567" t="str">
        <f t="shared" si="1"/>
        <v/>
      </c>
    </row>
    <row r="42" spans="2:18" ht="13.5" customHeight="1">
      <c r="B42" s="126">
        <v>25</v>
      </c>
      <c r="C42" s="128"/>
      <c r="D42" s="414" t="s">
        <v>79</v>
      </c>
      <c r="E42" s="512"/>
      <c r="F42" s="512"/>
      <c r="G42" s="495"/>
      <c r="H42" s="465"/>
      <c r="I42" s="567" t="str">
        <f t="shared" si="0"/>
        <v/>
      </c>
      <c r="K42" s="138">
        <v>55</v>
      </c>
      <c r="L42" s="128"/>
      <c r="M42" s="412" t="s">
        <v>79</v>
      </c>
      <c r="N42" s="512"/>
      <c r="O42" s="512"/>
      <c r="P42" s="495"/>
      <c r="Q42" s="465"/>
      <c r="R42" s="567" t="str">
        <f t="shared" si="1"/>
        <v/>
      </c>
    </row>
    <row r="43" spans="2:18" ht="13.5" customHeight="1">
      <c r="B43" s="126">
        <v>26</v>
      </c>
      <c r="C43" s="128"/>
      <c r="D43" s="412" t="s">
        <v>79</v>
      </c>
      <c r="E43" s="512"/>
      <c r="F43" s="512"/>
      <c r="G43" s="495"/>
      <c r="H43" s="465"/>
      <c r="I43" s="567" t="str">
        <f t="shared" si="0"/>
        <v/>
      </c>
      <c r="K43" s="138">
        <v>56</v>
      </c>
      <c r="L43" s="128"/>
      <c r="M43" s="412" t="s">
        <v>79</v>
      </c>
      <c r="N43" s="512"/>
      <c r="O43" s="512"/>
      <c r="P43" s="495"/>
      <c r="Q43" s="465"/>
      <c r="R43" s="567" t="str">
        <f t="shared" si="1"/>
        <v/>
      </c>
    </row>
    <row r="44" spans="2:18" ht="13.5" customHeight="1">
      <c r="B44" s="126">
        <v>27</v>
      </c>
      <c r="C44" s="128"/>
      <c r="D44" s="412" t="s">
        <v>79</v>
      </c>
      <c r="E44" s="512"/>
      <c r="F44" s="512"/>
      <c r="G44" s="495"/>
      <c r="H44" s="465"/>
      <c r="I44" s="567" t="str">
        <f t="shared" si="0"/>
        <v/>
      </c>
      <c r="K44" s="138">
        <v>57</v>
      </c>
      <c r="L44" s="128"/>
      <c r="M44" s="412" t="s">
        <v>79</v>
      </c>
      <c r="N44" s="512"/>
      <c r="O44" s="512"/>
      <c r="P44" s="495"/>
      <c r="Q44" s="465"/>
      <c r="R44" s="567" t="str">
        <f t="shared" si="1"/>
        <v/>
      </c>
    </row>
    <row r="45" spans="2:18" ht="13.5" customHeight="1">
      <c r="B45" s="126">
        <v>28</v>
      </c>
      <c r="C45" s="128"/>
      <c r="D45" s="412" t="s">
        <v>79</v>
      </c>
      <c r="E45" s="512"/>
      <c r="F45" s="512"/>
      <c r="G45" s="495"/>
      <c r="H45" s="465"/>
      <c r="I45" s="567" t="str">
        <f t="shared" si="0"/>
        <v/>
      </c>
      <c r="K45" s="138">
        <v>58</v>
      </c>
      <c r="L45" s="128"/>
      <c r="M45" s="412" t="s">
        <v>79</v>
      </c>
      <c r="N45" s="512"/>
      <c r="O45" s="512"/>
      <c r="P45" s="495"/>
      <c r="Q45" s="465"/>
      <c r="R45" s="567" t="str">
        <f t="shared" si="1"/>
        <v/>
      </c>
    </row>
    <row r="46" spans="2:18" ht="13.5" customHeight="1" thickBot="1">
      <c r="B46" s="143">
        <v>29</v>
      </c>
      <c r="C46" s="319"/>
      <c r="D46" s="414" t="s">
        <v>79</v>
      </c>
      <c r="E46" s="513"/>
      <c r="F46" s="513"/>
      <c r="G46" s="498"/>
      <c r="H46" s="465"/>
      <c r="I46" s="567" t="str">
        <f t="shared" si="0"/>
        <v/>
      </c>
      <c r="K46" s="138">
        <v>59</v>
      </c>
      <c r="L46" s="128"/>
      <c r="M46" s="412" t="s">
        <v>79</v>
      </c>
      <c r="N46" s="512"/>
      <c r="O46" s="512"/>
      <c r="P46" s="495"/>
      <c r="Q46" s="465"/>
      <c r="R46" s="567" t="str">
        <f t="shared" si="1"/>
        <v/>
      </c>
    </row>
    <row r="47" spans="2:18" ht="13.5" customHeight="1" thickBot="1">
      <c r="B47" s="156">
        <v>30</v>
      </c>
      <c r="C47" s="320"/>
      <c r="D47" s="61" t="s">
        <v>405</v>
      </c>
      <c r="E47" s="569">
        <f>SUM(E18:E46)</f>
        <v>0</v>
      </c>
      <c r="F47" s="569">
        <f>SUM(F18:F46)</f>
        <v>0</v>
      </c>
      <c r="G47" s="569">
        <f>SUM(G18:G46)</f>
        <v>0</v>
      </c>
      <c r="H47" s="570">
        <f>SUM(H18:H46)</f>
        <v>0</v>
      </c>
      <c r="I47" s="571">
        <f>IF(H47=0,0,(E47+F47+G47)/H47)</f>
        <v>0</v>
      </c>
      <c r="K47" s="156">
        <v>60</v>
      </c>
      <c r="L47" s="61"/>
      <c r="M47" s="61" t="s">
        <v>406</v>
      </c>
      <c r="N47" s="569">
        <f>SUM(N18:N46)</f>
        <v>0</v>
      </c>
      <c r="O47" s="569">
        <f>SUM(O18:O46)</f>
        <v>0</v>
      </c>
      <c r="P47" s="569">
        <f>SUM(P18:P46)</f>
        <v>0</v>
      </c>
      <c r="Q47" s="570">
        <f>SUM(Q18:Q46)</f>
        <v>0</v>
      </c>
      <c r="R47" s="571">
        <f>IF(Q47=0,0,(N47+O47+P47)/Q47)</f>
        <v>0</v>
      </c>
    </row>
    <row r="48" spans="2:18" ht="13.5" customHeight="1" thickBot="1">
      <c r="B48" s="137"/>
      <c r="C48" s="37"/>
      <c r="D48" s="62"/>
      <c r="E48" s="119"/>
      <c r="F48" s="119"/>
      <c r="G48" s="572"/>
      <c r="H48" s="573"/>
      <c r="I48" s="573"/>
      <c r="K48" s="322">
        <v>61</v>
      </c>
      <c r="L48" s="323" t="s">
        <v>407</v>
      </c>
      <c r="M48" s="323"/>
      <c r="N48" s="527">
        <f>E47+N47</f>
        <v>0</v>
      </c>
      <c r="O48" s="527">
        <f>F47+O47</f>
        <v>0</v>
      </c>
      <c r="P48" s="527">
        <f>G47+P47</f>
        <v>0</v>
      </c>
      <c r="Q48" s="580">
        <f>H47+Q47</f>
        <v>0</v>
      </c>
      <c r="R48" s="581">
        <f>IF(Q48=0,0,(N48+O48+P48)/Q48)</f>
        <v>0</v>
      </c>
    </row>
    <row r="49" spans="2:16" ht="12.75">
      <c r="B49" s="137"/>
      <c r="C49" s="37"/>
      <c r="D49" s="37"/>
      <c r="E49" s="37"/>
      <c r="F49" s="37"/>
      <c r="G49" s="119"/>
      <c r="H49" s="119"/>
      <c r="I49" s="119"/>
      <c r="J49" s="119"/>
      <c r="K49" s="119"/>
      <c r="L49" s="119"/>
      <c r="M49" s="119"/>
      <c r="N49" s="119"/>
      <c r="O49" s="119"/>
      <c r="P49" s="172"/>
    </row>
    <row r="50" spans="2:16" ht="12.75">
      <c r="B50" s="137"/>
      <c r="C50" s="35"/>
      <c r="D50" s="37"/>
      <c r="E50" s="43"/>
      <c r="F50" s="43"/>
      <c r="G50" s="43"/>
      <c r="H50" s="43"/>
      <c r="I50" s="43"/>
      <c r="J50" s="43"/>
      <c r="K50" s="43"/>
      <c r="L50" s="43"/>
      <c r="M50" s="43"/>
      <c r="N50" s="43"/>
      <c r="O50" s="43"/>
      <c r="P50" s="43"/>
    </row>
    <row r="51" spans="2:16" ht="12.75">
      <c r="B51" s="137"/>
      <c r="C51" s="35"/>
      <c r="D51" s="37"/>
      <c r="E51" s="119"/>
      <c r="F51" s="119"/>
      <c r="G51" s="119"/>
      <c r="H51" s="119"/>
      <c r="I51" s="119"/>
      <c r="J51" s="37"/>
      <c r="K51" s="37"/>
      <c r="L51" s="37"/>
      <c r="M51" s="37"/>
      <c r="N51" s="37"/>
      <c r="O51" s="37"/>
      <c r="P51" s="119"/>
    </row>
    <row r="52" spans="2:16" ht="12.75">
      <c r="B52" s="137"/>
      <c r="C52" s="35"/>
      <c r="D52" s="37"/>
      <c r="E52" s="119"/>
      <c r="F52" s="119"/>
      <c r="G52" s="119"/>
      <c r="H52" s="119"/>
      <c r="I52" s="119"/>
      <c r="J52" s="119"/>
      <c r="K52" s="119"/>
      <c r="L52" s="119"/>
      <c r="M52" s="119"/>
      <c r="N52" s="119"/>
      <c r="O52" s="119"/>
      <c r="P52" s="119"/>
    </row>
    <row r="53" spans="2:16" ht="12.75">
      <c r="B53" s="137"/>
      <c r="C53" s="35"/>
      <c r="D53" s="37"/>
      <c r="E53" s="119"/>
      <c r="F53" s="119"/>
      <c r="G53" s="119"/>
      <c r="H53" s="119"/>
      <c r="I53" s="119"/>
      <c r="J53" s="119"/>
      <c r="K53" s="119"/>
      <c r="L53" s="119"/>
      <c r="M53" s="119"/>
      <c r="N53" s="119"/>
      <c r="O53" s="119"/>
      <c r="P53" s="119"/>
    </row>
  </sheetData>
  <sheetProtection password="D3F9" sheet="1" objects="1" scenarios="1"/>
  <mergeCells count="8">
    <mergeCell ref="Q2:R2"/>
    <mergeCell ref="Q3:R3"/>
    <mergeCell ref="Q4:R4"/>
    <mergeCell ref="Q5:R5"/>
    <mergeCell ref="F15:G16"/>
    <mergeCell ref="O15:P16"/>
    <mergeCell ref="B9:R9"/>
    <mergeCell ref="B8:R8"/>
  </mergeCells>
  <dataValidations count="5">
    <dataValidation type="decimal" operator="greaterThanOrEqual" allowBlank="1" showInputMessage="1" showErrorMessage="1" error="Please ensure Waiver Salary and Wages is greater than or equal to zero" sqref="E18:E46 N18:N46">
      <formula1>0</formula1>
    </dataValidation>
    <dataValidation type="decimal" operator="greaterThanOrEqual" allowBlank="1" showInputMessage="1" showErrorMessage="1" error="Please ensure Waiver Employee-Related Expenses (All Other) is greater than or equal to zero" sqref="P18:P46">
      <formula1>0</formula1>
    </dataValidation>
    <dataValidation type="decimal" operator="greaterThanOrEqual" allowBlank="1" showInputMessage="1" showErrorMessage="1" error="Please ensure Waiver Hours is greater than zero" sqref="Q18:Q46 H18:H46">
      <formula1>0</formula1>
    </dataValidation>
    <dataValidation type="decimal" operator="greaterThanOrEqual" allowBlank="1" showInputMessage="1" showErrorMessage="1" error="Please ensure Waiver Employee-Related Expenses (Health Care) is greater than or equal to zero" sqref="F18:F46 O18:O46">
      <formula1>0</formula1>
    </dataValidation>
    <dataValidation type="decimal" operator="greaterThanOrEqual" allowBlank="1" showInputMessage="1" showErrorMessage="1" error="Please ensure Waiver Employee-Related Expenses (All Other) is greater than or equal to zero" sqref="G18:G46">
      <formula1>0</formula1>
    </dataValidation>
  </dataValidations>
  <printOptions horizontalCentered="1"/>
  <pageMargins left="0.25" right="0.25" top="0.43" bottom="0.25" header="0.63" footer="0"/>
  <pageSetup fitToHeight="1" fitToWidth="1" horizontalDpi="600" verticalDpi="600" orientation="landscape" r:id="rId3"/>
  <headerFooter alignWithMargins="0">
    <oddHeader>&amp;LCommonwealth of Pennsylvania
Office of Developmental Programs
Cost Report for the Consolidated  Waiver Program</oddHeader>
    <oddFooter>&amp;LEffective: 7/1/2016&amp;C&amp;P of &amp;N&amp;RVersion 12.0</oddFooter>
  </headerFooter>
  <drawing r:id="rId2"/>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62"/>
  <sheetViews>
    <sheetView showGridLines="0" showZeros="0" zoomScale="85" zoomScaleNormal="85" zoomScaleSheetLayoutView="85" workbookViewId="0" topLeftCell="A1">
      <selection activeCell="H1" sqref="H1"/>
    </sheetView>
  </sheetViews>
  <sheetFormatPr defaultColWidth="8.8515625" defaultRowHeight="12.75"/>
  <cols>
    <col min="1" max="1" width="3.7109375" style="1" customWidth="1"/>
    <col min="2" max="2" width="4.421875" style="6" customWidth="1"/>
    <col min="3" max="3" width="27.28125" style="1" customWidth="1"/>
    <col min="4" max="4" width="23.28125" style="1" customWidth="1"/>
    <col min="5" max="5" width="13.421875" style="1" customWidth="1"/>
    <col min="6" max="6" width="19.140625" style="1" bestFit="1" customWidth="1"/>
    <col min="7" max="7" width="19.57421875" style="16" customWidth="1"/>
    <col min="8" max="8" width="19.421875" style="16" bestFit="1" customWidth="1"/>
    <col min="9" max="9" width="13.57421875" style="1" customWidth="1"/>
    <col min="10" max="10" width="13.57421875" style="23" customWidth="1"/>
    <col min="11" max="11" width="30.421875" style="16" customWidth="1"/>
    <col min="12" max="12" width="29.00390625" style="1" customWidth="1"/>
    <col min="13" max="13" width="8.8515625" style="1" customWidth="1"/>
    <col min="14" max="14" width="8.8515625" style="1" hidden="1" customWidth="1"/>
    <col min="15" max="16384" width="8.8515625" style="1" customWidth="1"/>
  </cols>
  <sheetData>
    <row r="1" ht="15" customHeight="1"/>
    <row r="2" spans="7:12" ht="12.75">
      <c r="G2" s="1"/>
      <c r="H2" s="1"/>
      <c r="I2" s="16"/>
      <c r="J2" s="148" t="s">
        <v>242</v>
      </c>
      <c r="K2" s="1122">
        <f>'Certification Page'!$E$8</f>
        <v>0</v>
      </c>
      <c r="L2" s="1122"/>
    </row>
    <row r="3" spans="7:12" ht="12.75">
      <c r="G3" s="1"/>
      <c r="H3" s="1"/>
      <c r="I3" s="16"/>
      <c r="J3" s="148" t="s">
        <v>59</v>
      </c>
      <c r="K3" s="1110">
        <f>'Certification Page'!$T$8</f>
        <v>0</v>
      </c>
      <c r="L3" s="1111"/>
    </row>
    <row r="4" spans="5:12" ht="12.75">
      <c r="E4" s="2"/>
      <c r="F4" s="2"/>
      <c r="G4" s="2"/>
      <c r="H4" s="2"/>
      <c r="I4" s="15"/>
      <c r="J4" s="148" t="s">
        <v>133</v>
      </c>
      <c r="K4" s="1124" t="str">
        <f>TEXT('Certification Page'!$H$11,"MM/dd/YYYY")&amp;" to "&amp;TEXT('Certification Page'!$L$11,"MM/dd/YYYY")</f>
        <v>01/00/1900 to 06/30/2016</v>
      </c>
      <c r="L4" s="1124"/>
    </row>
    <row r="5" spans="5:19" ht="14.25" customHeight="1">
      <c r="E5" s="2"/>
      <c r="F5" s="2"/>
      <c r="I5" s="16"/>
      <c r="J5" s="148" t="s">
        <v>381</v>
      </c>
      <c r="K5" s="1124" t="str">
        <f>'Certification Page'!$P$49&amp;" of "&amp;'Certification Page'!$R$49</f>
        <v>1 of 1</v>
      </c>
      <c r="L5" s="1124"/>
      <c r="S5" s="2"/>
    </row>
    <row r="6" ht="12.75" customHeight="1"/>
    <row r="7" spans="2:12" s="2" customFormat="1" ht="15.75">
      <c r="B7" s="1198" t="s">
        <v>557</v>
      </c>
      <c r="C7" s="1198"/>
      <c r="D7" s="1198"/>
      <c r="E7" s="1198"/>
      <c r="F7" s="1198"/>
      <c r="G7" s="1198"/>
      <c r="H7" s="1198"/>
      <c r="I7" s="1198"/>
      <c r="J7" s="1198"/>
      <c r="K7" s="1198"/>
      <c r="L7" s="1198"/>
    </row>
    <row r="8" spans="2:12" s="2" customFormat="1" ht="15.75">
      <c r="B8" s="1198" t="s">
        <v>350</v>
      </c>
      <c r="C8" s="1198"/>
      <c r="D8" s="1198"/>
      <c r="E8" s="1198"/>
      <c r="F8" s="1198"/>
      <c r="G8" s="1198"/>
      <c r="H8" s="1198"/>
      <c r="I8" s="1198"/>
      <c r="J8" s="1198"/>
      <c r="K8" s="1198"/>
      <c r="L8" s="1198"/>
    </row>
    <row r="9" spans="2:5" ht="12.75" customHeight="1">
      <c r="B9" s="24"/>
      <c r="C9" s="2"/>
      <c r="D9" s="2"/>
      <c r="E9" s="2"/>
    </row>
    <row r="10" ht="12.75" customHeight="1">
      <c r="F10" s="20"/>
    </row>
    <row r="11" ht="12.75" customHeight="1">
      <c r="F11" s="20"/>
    </row>
    <row r="12" spans="2:12" ht="12.75" customHeight="1">
      <c r="B12" s="183"/>
      <c r="C12" s="37"/>
      <c r="D12" s="37"/>
      <c r="E12" s="37"/>
      <c r="F12" s="158" t="s">
        <v>126</v>
      </c>
      <c r="G12" s="184" t="s">
        <v>127</v>
      </c>
      <c r="H12" s="184" t="s">
        <v>128</v>
      </c>
      <c r="I12" s="185" t="s">
        <v>129</v>
      </c>
      <c r="J12" s="186" t="s">
        <v>130</v>
      </c>
      <c r="K12" s="186" t="s">
        <v>131</v>
      </c>
      <c r="L12" s="184" t="s">
        <v>132</v>
      </c>
    </row>
    <row r="13" spans="2:12" ht="12.75">
      <c r="B13" s="183"/>
      <c r="C13" s="37"/>
      <c r="D13" s="37"/>
      <c r="E13" s="171"/>
      <c r="F13" s="187" t="s">
        <v>457</v>
      </c>
      <c r="G13" s="188" t="s">
        <v>150</v>
      </c>
      <c r="H13" s="189" t="s">
        <v>529</v>
      </c>
      <c r="I13" s="217" t="s">
        <v>150</v>
      </c>
      <c r="J13" s="231" t="s">
        <v>531</v>
      </c>
      <c r="K13" s="191" t="s">
        <v>534</v>
      </c>
      <c r="L13" s="192" t="s">
        <v>539</v>
      </c>
    </row>
    <row r="14" spans="2:12" ht="12.75">
      <c r="B14" s="193"/>
      <c r="C14" s="194"/>
      <c r="D14" s="194"/>
      <c r="E14" s="195"/>
      <c r="F14" s="187" t="s">
        <v>723</v>
      </c>
      <c r="G14" s="188" t="s">
        <v>151</v>
      </c>
      <c r="H14" s="189" t="s">
        <v>530</v>
      </c>
      <c r="I14" s="219" t="s">
        <v>158</v>
      </c>
      <c r="J14" s="406" t="s">
        <v>532</v>
      </c>
      <c r="K14" s="191" t="s">
        <v>538</v>
      </c>
      <c r="L14" s="192" t="s">
        <v>536</v>
      </c>
    </row>
    <row r="15" spans="2:12" ht="13.5" thickBot="1">
      <c r="B15" s="383" t="s">
        <v>749</v>
      </c>
      <c r="C15" s="37"/>
      <c r="D15" s="37"/>
      <c r="E15" s="37"/>
      <c r="F15" s="196" t="s">
        <v>456</v>
      </c>
      <c r="G15" s="197" t="s">
        <v>747</v>
      </c>
      <c r="H15" s="184" t="s">
        <v>172</v>
      </c>
      <c r="I15" s="825" t="s">
        <v>154</v>
      </c>
      <c r="J15" s="826" t="s">
        <v>533</v>
      </c>
      <c r="K15" s="191" t="s">
        <v>535</v>
      </c>
      <c r="L15" s="405" t="s">
        <v>537</v>
      </c>
    </row>
    <row r="16" spans="2:12" ht="12.75" customHeight="1">
      <c r="B16" s="1018" t="s">
        <v>842</v>
      </c>
      <c r="C16" s="64"/>
      <c r="D16" s="64"/>
      <c r="E16" s="64"/>
      <c r="F16" s="201"/>
      <c r="G16" s="202"/>
      <c r="H16" s="202"/>
      <c r="I16" s="201"/>
      <c r="J16" s="203"/>
      <c r="K16" s="203"/>
      <c r="L16" s="204"/>
    </row>
    <row r="17" spans="2:14" ht="12.75" customHeight="1">
      <c r="B17" s="205">
        <v>1</v>
      </c>
      <c r="C17" s="1193"/>
      <c r="D17" s="1060"/>
      <c r="E17" s="1194"/>
      <c r="F17" s="453"/>
      <c r="G17" s="514"/>
      <c r="H17" s="514"/>
      <c r="I17" s="814"/>
      <c r="J17" s="795"/>
      <c r="K17" s="514"/>
      <c r="L17" s="518"/>
      <c r="N17" s="1" t="s">
        <v>501</v>
      </c>
    </row>
    <row r="18" spans="2:14" ht="12.75" customHeight="1">
      <c r="B18" s="205">
        <v>2</v>
      </c>
      <c r="C18" s="1193"/>
      <c r="D18" s="1060"/>
      <c r="E18" s="1194"/>
      <c r="F18" s="453"/>
      <c r="G18" s="514"/>
      <c r="H18" s="514"/>
      <c r="I18" s="814"/>
      <c r="J18" s="795"/>
      <c r="K18" s="514"/>
      <c r="L18" s="518"/>
      <c r="N18" s="1" t="s">
        <v>41</v>
      </c>
    </row>
    <row r="19" spans="2:14" ht="12.75" customHeight="1">
      <c r="B19" s="205">
        <v>3</v>
      </c>
      <c r="C19" s="1193"/>
      <c r="D19" s="1060"/>
      <c r="E19" s="1194"/>
      <c r="F19" s="453"/>
      <c r="G19" s="514"/>
      <c r="H19" s="514"/>
      <c r="I19" s="814"/>
      <c r="J19" s="795"/>
      <c r="K19" s="514"/>
      <c r="L19" s="518"/>
      <c r="N19" s="1" t="s">
        <v>441</v>
      </c>
    </row>
    <row r="20" spans="2:12" ht="12.75" customHeight="1">
      <c r="B20" s="384">
        <v>4</v>
      </c>
      <c r="C20" s="1195" t="s">
        <v>369</v>
      </c>
      <c r="D20" s="1196"/>
      <c r="E20" s="1197"/>
      <c r="F20" s="582"/>
      <c r="G20" s="682">
        <f>SUM(G17:G19)</f>
        <v>0</v>
      </c>
      <c r="H20" s="682">
        <f>SUM(H17:H19)</f>
        <v>0</v>
      </c>
      <c r="I20" s="816"/>
      <c r="J20" s="685"/>
      <c r="K20" s="628">
        <f>SUM(K17:K19)</f>
        <v>0</v>
      </c>
      <c r="L20" s="684">
        <f>SUM(L17:L19)</f>
        <v>0</v>
      </c>
    </row>
    <row r="21" spans="2:12" ht="27.75" customHeight="1">
      <c r="B21" s="1199" t="s">
        <v>848</v>
      </c>
      <c r="C21" s="1200"/>
      <c r="D21" s="1200"/>
      <c r="E21" s="1200"/>
      <c r="F21" s="415"/>
      <c r="G21" s="486"/>
      <c r="H21" s="486"/>
      <c r="I21" s="451"/>
      <c r="J21" s="466"/>
      <c r="K21" s="486"/>
      <c r="L21" s="487"/>
    </row>
    <row r="22" spans="2:12" ht="12.75" customHeight="1">
      <c r="B22" s="205">
        <v>5</v>
      </c>
      <c r="C22" s="1193"/>
      <c r="D22" s="1060"/>
      <c r="E22" s="1194"/>
      <c r="F22" s="453"/>
      <c r="G22" s="514"/>
      <c r="H22" s="514"/>
      <c r="I22" s="814"/>
      <c r="J22" s="795"/>
      <c r="K22" s="477"/>
      <c r="L22" s="478"/>
    </row>
    <row r="23" spans="2:12" ht="12.75" customHeight="1">
      <c r="B23" s="205">
        <v>6</v>
      </c>
      <c r="C23" s="1187"/>
      <c r="D23" s="1188"/>
      <c r="E23" s="1189"/>
      <c r="F23" s="453"/>
      <c r="G23" s="514"/>
      <c r="H23" s="514"/>
      <c r="I23" s="814"/>
      <c r="J23" s="795"/>
      <c r="K23" s="477"/>
      <c r="L23" s="478"/>
    </row>
    <row r="24" spans="2:12" ht="12.75" customHeight="1">
      <c r="B24" s="205">
        <v>7</v>
      </c>
      <c r="C24" s="1187"/>
      <c r="D24" s="1188"/>
      <c r="E24" s="1189"/>
      <c r="F24" s="453"/>
      <c r="G24" s="514"/>
      <c r="H24" s="514"/>
      <c r="I24" s="814"/>
      <c r="J24" s="795"/>
      <c r="K24" s="477"/>
      <c r="L24" s="478"/>
    </row>
    <row r="25" spans="2:12" ht="12.75" customHeight="1">
      <c r="B25" s="384">
        <v>8</v>
      </c>
      <c r="C25" s="1190" t="s">
        <v>369</v>
      </c>
      <c r="D25" s="1191"/>
      <c r="E25" s="1192"/>
      <c r="F25" s="582"/>
      <c r="G25" s="682">
        <f>SUM(G22:G24)</f>
        <v>0</v>
      </c>
      <c r="H25" s="682">
        <f>SUM(H22:H24)</f>
        <v>0</v>
      </c>
      <c r="I25" s="816"/>
      <c r="J25" s="685"/>
      <c r="K25" s="628">
        <f>SUM(K22:K24)</f>
        <v>0</v>
      </c>
      <c r="L25" s="684">
        <f>SUM(L22:L24)</f>
        <v>0</v>
      </c>
    </row>
    <row r="26" spans="2:12" ht="12.75" customHeight="1">
      <c r="B26" s="1038" t="s">
        <v>846</v>
      </c>
      <c r="C26" s="37"/>
      <c r="D26" s="37"/>
      <c r="E26" s="128"/>
      <c r="F26" s="415"/>
      <c r="G26" s="486"/>
      <c r="H26" s="486"/>
      <c r="I26" s="451"/>
      <c r="J26" s="466"/>
      <c r="K26" s="486"/>
      <c r="L26" s="487"/>
    </row>
    <row r="27" spans="2:12" ht="12.75" customHeight="1">
      <c r="B27" s="205">
        <v>9</v>
      </c>
      <c r="C27" s="1187"/>
      <c r="D27" s="1188"/>
      <c r="E27" s="1189"/>
      <c r="F27" s="453"/>
      <c r="G27" s="514"/>
      <c r="H27" s="514"/>
      <c r="I27" s="814"/>
      <c r="J27" s="795"/>
      <c r="K27" s="477"/>
      <c r="L27" s="478"/>
    </row>
    <row r="28" spans="2:12" ht="12.75" customHeight="1">
      <c r="B28" s="205">
        <v>10</v>
      </c>
      <c r="C28" s="1187"/>
      <c r="D28" s="1188"/>
      <c r="E28" s="1189"/>
      <c r="F28" s="453"/>
      <c r="G28" s="514"/>
      <c r="H28" s="514"/>
      <c r="I28" s="814"/>
      <c r="J28" s="795"/>
      <c r="K28" s="477"/>
      <c r="L28" s="478"/>
    </row>
    <row r="29" spans="2:12" ht="12.75" customHeight="1">
      <c r="B29" s="205">
        <v>11</v>
      </c>
      <c r="C29" s="1187"/>
      <c r="D29" s="1188"/>
      <c r="E29" s="1189"/>
      <c r="F29" s="453"/>
      <c r="G29" s="514"/>
      <c r="H29" s="514"/>
      <c r="I29" s="814"/>
      <c r="J29" s="795"/>
      <c r="K29" s="477"/>
      <c r="L29" s="478"/>
    </row>
    <row r="30" spans="2:12" ht="12.75" customHeight="1">
      <c r="B30" s="384">
        <v>12</v>
      </c>
      <c r="C30" s="1190" t="s">
        <v>369</v>
      </c>
      <c r="D30" s="1191"/>
      <c r="E30" s="1192"/>
      <c r="F30" s="582"/>
      <c r="G30" s="682">
        <f>SUM(G27:G29)</f>
        <v>0</v>
      </c>
      <c r="H30" s="682">
        <f>SUM(H27:H29)</f>
        <v>0</v>
      </c>
      <c r="I30" s="816"/>
      <c r="J30" s="685"/>
      <c r="K30" s="628">
        <f>SUM(K27:K29)</f>
        <v>0</v>
      </c>
      <c r="L30" s="684">
        <f>SUM(L27:L29)</f>
        <v>0</v>
      </c>
    </row>
    <row r="31" spans="2:12" ht="12.75" customHeight="1">
      <c r="B31" s="1038" t="s">
        <v>847</v>
      </c>
      <c r="C31" s="37"/>
      <c r="D31" s="37"/>
      <c r="E31" s="128"/>
      <c r="F31" s="415"/>
      <c r="G31" s="486"/>
      <c r="H31" s="486"/>
      <c r="I31" s="451"/>
      <c r="J31" s="466"/>
      <c r="K31" s="486"/>
      <c r="L31" s="487"/>
    </row>
    <row r="32" spans="2:12" ht="12.75" customHeight="1">
      <c r="B32" s="205">
        <v>13</v>
      </c>
      <c r="C32" s="1187"/>
      <c r="D32" s="1188"/>
      <c r="E32" s="1189"/>
      <c r="F32" s="453"/>
      <c r="G32" s="514"/>
      <c r="H32" s="514"/>
      <c r="I32" s="814"/>
      <c r="J32" s="795"/>
      <c r="K32" s="479"/>
      <c r="L32" s="478"/>
    </row>
    <row r="33" spans="2:12" ht="12.75" customHeight="1">
      <c r="B33" s="205">
        <v>14</v>
      </c>
      <c r="C33" s="1187"/>
      <c r="D33" s="1188"/>
      <c r="E33" s="1189"/>
      <c r="F33" s="453"/>
      <c r="G33" s="514"/>
      <c r="H33" s="514"/>
      <c r="I33" s="814"/>
      <c r="J33" s="795"/>
      <c r="K33" s="479"/>
      <c r="L33" s="478"/>
    </row>
    <row r="34" spans="2:12" ht="12.75" customHeight="1" thickBot="1">
      <c r="B34" s="208">
        <v>15</v>
      </c>
      <c r="C34" s="585" t="s">
        <v>369</v>
      </c>
      <c r="D34" s="586"/>
      <c r="E34" s="586"/>
      <c r="F34" s="582"/>
      <c r="G34" s="682">
        <f>SUM(G32:G33)</f>
        <v>0</v>
      </c>
      <c r="H34" s="682">
        <f>SUM(H32:H33)</f>
        <v>0</v>
      </c>
      <c r="I34" s="816"/>
      <c r="J34" s="685"/>
      <c r="K34" s="683">
        <f>SUM(K32:K33)</f>
        <v>0</v>
      </c>
      <c r="L34" s="684">
        <f>SUM(L32:L33)</f>
        <v>0</v>
      </c>
    </row>
    <row r="35" spans="2:12" ht="12.75" customHeight="1" thickBot="1">
      <c r="B35" s="208">
        <v>16</v>
      </c>
      <c r="C35" s="1207" t="s">
        <v>750</v>
      </c>
      <c r="D35" s="1208"/>
      <c r="E35" s="1209"/>
      <c r="F35" s="416"/>
      <c r="G35" s="686">
        <f>G20+G25+G30+G34</f>
        <v>0</v>
      </c>
      <c r="H35" s="686">
        <f>H20+H25+H30+H34</f>
        <v>0</v>
      </c>
      <c r="I35" s="823"/>
      <c r="J35" s="687"/>
      <c r="K35" s="678">
        <f>K20+K25+K30+K34</f>
        <v>0</v>
      </c>
      <c r="L35" s="681">
        <f>L20+L25+L30+L34</f>
        <v>0</v>
      </c>
    </row>
    <row r="36" spans="2:12" ht="16.5" customHeight="1" hidden="1" thickBot="1">
      <c r="B36" s="383" t="s">
        <v>431</v>
      </c>
      <c r="C36" s="63"/>
      <c r="D36" s="63"/>
      <c r="E36" s="63"/>
      <c r="F36" s="417"/>
      <c r="G36" s="515"/>
      <c r="H36" s="515"/>
      <c r="I36" s="464"/>
      <c r="J36" s="471"/>
      <c r="K36" s="506"/>
      <c r="L36" s="506"/>
    </row>
    <row r="37" spans="2:12" ht="12.75" customHeight="1" hidden="1">
      <c r="B37" s="386" t="s">
        <v>430</v>
      </c>
      <c r="C37" s="64"/>
      <c r="D37" s="64"/>
      <c r="E37" s="64"/>
      <c r="F37" s="418"/>
      <c r="G37" s="516"/>
      <c r="H37" s="516"/>
      <c r="I37" s="421"/>
      <c r="J37" s="469"/>
      <c r="K37" s="519"/>
      <c r="L37" s="508"/>
    </row>
    <row r="38" spans="2:12" ht="12.75" customHeight="1" hidden="1">
      <c r="B38" s="205">
        <v>17</v>
      </c>
      <c r="C38" s="1187"/>
      <c r="D38" s="1188"/>
      <c r="E38" s="1189"/>
      <c r="F38" s="453"/>
      <c r="G38" s="514"/>
      <c r="H38" s="514"/>
      <c r="I38" s="814"/>
      <c r="J38" s="796"/>
      <c r="K38" s="479"/>
      <c r="L38" s="478"/>
    </row>
    <row r="39" spans="2:12" ht="12.75" customHeight="1" hidden="1">
      <c r="B39" s="205">
        <v>18</v>
      </c>
      <c r="C39" s="1187"/>
      <c r="D39" s="1188"/>
      <c r="E39" s="1189"/>
      <c r="F39" s="453"/>
      <c r="G39" s="514"/>
      <c r="H39" s="514"/>
      <c r="I39" s="814"/>
      <c r="J39" s="796"/>
      <c r="K39" s="479"/>
      <c r="L39" s="478"/>
    </row>
    <row r="40" spans="2:12" ht="12.75" customHeight="1" hidden="1">
      <c r="B40" s="205">
        <v>19</v>
      </c>
      <c r="C40" s="1187"/>
      <c r="D40" s="1188"/>
      <c r="E40" s="1189"/>
      <c r="F40" s="453"/>
      <c r="G40" s="514"/>
      <c r="H40" s="514"/>
      <c r="I40" s="814"/>
      <c r="J40" s="796"/>
      <c r="K40" s="479"/>
      <c r="L40" s="478"/>
    </row>
    <row r="41" spans="2:12" ht="12.75" customHeight="1" hidden="1">
      <c r="B41" s="385">
        <v>20</v>
      </c>
      <c r="C41" s="584" t="s">
        <v>369</v>
      </c>
      <c r="D41" s="136"/>
      <c r="E41" s="136"/>
      <c r="F41" s="582"/>
      <c r="G41" s="682">
        <f>SUM(G38:G40)</f>
        <v>0</v>
      </c>
      <c r="H41" s="682">
        <f>SUM(H38:H40)</f>
        <v>0</v>
      </c>
      <c r="I41" s="816"/>
      <c r="J41" s="685"/>
      <c r="K41" s="683">
        <f>SUM(K38:K40)</f>
        <v>0</v>
      </c>
      <c r="L41" s="684">
        <f>SUM(L38:L40)</f>
        <v>0</v>
      </c>
    </row>
    <row r="42" spans="2:12" ht="12.75" customHeight="1" hidden="1">
      <c r="B42" s="206" t="s">
        <v>429</v>
      </c>
      <c r="C42" s="37"/>
      <c r="D42" s="37"/>
      <c r="E42" s="134"/>
      <c r="F42" s="424"/>
      <c r="G42" s="486"/>
      <c r="H42" s="486"/>
      <c r="I42" s="451"/>
      <c r="J42" s="467"/>
      <c r="K42" s="492"/>
      <c r="L42" s="493"/>
    </row>
    <row r="43" spans="2:12" ht="12.75" customHeight="1" hidden="1">
      <c r="B43" s="205">
        <v>21</v>
      </c>
      <c r="C43" s="1187"/>
      <c r="D43" s="1188"/>
      <c r="E43" s="1189"/>
      <c r="F43" s="453"/>
      <c r="G43" s="514"/>
      <c r="H43" s="514"/>
      <c r="I43" s="814"/>
      <c r="J43" s="796"/>
      <c r="K43" s="479"/>
      <c r="L43" s="478"/>
    </row>
    <row r="44" spans="2:12" ht="12.75" customHeight="1" hidden="1">
      <c r="B44" s="205">
        <v>22</v>
      </c>
      <c r="C44" s="1187"/>
      <c r="D44" s="1188"/>
      <c r="E44" s="1189"/>
      <c r="F44" s="453"/>
      <c r="G44" s="514"/>
      <c r="H44" s="514"/>
      <c r="I44" s="814"/>
      <c r="J44" s="796"/>
      <c r="K44" s="479"/>
      <c r="L44" s="478"/>
    </row>
    <row r="45" spans="2:12" ht="12.75" customHeight="1" hidden="1">
      <c r="B45" s="205">
        <v>23</v>
      </c>
      <c r="C45" s="1187"/>
      <c r="D45" s="1188"/>
      <c r="E45" s="1189"/>
      <c r="F45" s="453"/>
      <c r="G45" s="514"/>
      <c r="H45" s="514"/>
      <c r="I45" s="814"/>
      <c r="J45" s="796"/>
      <c r="K45" s="479"/>
      <c r="L45" s="478"/>
    </row>
    <row r="46" spans="2:12" ht="12.75" customHeight="1" hidden="1">
      <c r="B46" s="385">
        <v>24</v>
      </c>
      <c r="C46" s="584" t="s">
        <v>369</v>
      </c>
      <c r="D46" s="136"/>
      <c r="E46" s="136"/>
      <c r="F46" s="582"/>
      <c r="G46" s="682">
        <f>SUM(G43:G45)</f>
        <v>0</v>
      </c>
      <c r="H46" s="682">
        <f>SUM(H43:H45)</f>
        <v>0</v>
      </c>
      <c r="I46" s="816"/>
      <c r="J46" s="685"/>
      <c r="K46" s="683">
        <f>SUM(K43:K45)</f>
        <v>0</v>
      </c>
      <c r="L46" s="684">
        <f>SUM(L43:L45)</f>
        <v>0</v>
      </c>
    </row>
    <row r="47" spans="2:12" ht="12.75" customHeight="1" hidden="1">
      <c r="B47" s="206" t="s">
        <v>351</v>
      </c>
      <c r="C47" s="37"/>
      <c r="D47" s="37"/>
      <c r="E47" s="128"/>
      <c r="F47" s="415"/>
      <c r="G47" s="486"/>
      <c r="H47" s="486"/>
      <c r="I47" s="451"/>
      <c r="J47" s="467"/>
      <c r="K47" s="492"/>
      <c r="L47" s="493"/>
    </row>
    <row r="48" spans="2:12" ht="12.75" customHeight="1" hidden="1">
      <c r="B48" s="205">
        <v>25</v>
      </c>
      <c r="C48" s="1187"/>
      <c r="D48" s="1188"/>
      <c r="E48" s="1189"/>
      <c r="F48" s="453"/>
      <c r="G48" s="514"/>
      <c r="H48" s="514"/>
      <c r="I48" s="814"/>
      <c r="J48" s="796"/>
      <c r="K48" s="479"/>
      <c r="L48" s="478"/>
    </row>
    <row r="49" spans="2:12" ht="12.75" customHeight="1" hidden="1">
      <c r="B49" s="205">
        <v>26</v>
      </c>
      <c r="C49" s="1187"/>
      <c r="D49" s="1188"/>
      <c r="E49" s="1189"/>
      <c r="F49" s="453"/>
      <c r="G49" s="514"/>
      <c r="H49" s="514"/>
      <c r="I49" s="814"/>
      <c r="J49" s="796"/>
      <c r="K49" s="479"/>
      <c r="L49" s="478"/>
    </row>
    <row r="50" spans="2:12" ht="12.75" customHeight="1" hidden="1">
      <c r="B50" s="205">
        <v>27</v>
      </c>
      <c r="C50" s="1187"/>
      <c r="D50" s="1188"/>
      <c r="E50" s="1189"/>
      <c r="F50" s="453"/>
      <c r="G50" s="514"/>
      <c r="H50" s="514"/>
      <c r="I50" s="814"/>
      <c r="J50" s="796"/>
      <c r="K50" s="479"/>
      <c r="L50" s="478"/>
    </row>
    <row r="51" spans="2:12" ht="12.75" customHeight="1" hidden="1">
      <c r="B51" s="385">
        <v>28</v>
      </c>
      <c r="C51" s="584" t="s">
        <v>369</v>
      </c>
      <c r="D51" s="136"/>
      <c r="E51" s="136"/>
      <c r="F51" s="582"/>
      <c r="G51" s="682">
        <f>SUM(G48:G50)</f>
        <v>0</v>
      </c>
      <c r="H51" s="682">
        <f>SUM(H48:H50)</f>
        <v>0</v>
      </c>
      <c r="I51" s="815"/>
      <c r="J51" s="797"/>
      <c r="K51" s="683">
        <f>SUM(K48:K50)</f>
        <v>0</v>
      </c>
      <c r="L51" s="684">
        <f>SUM(L48:L50)</f>
        <v>0</v>
      </c>
    </row>
    <row r="52" spans="2:12" ht="12.75" customHeight="1" hidden="1">
      <c r="B52" s="206" t="s">
        <v>77</v>
      </c>
      <c r="C52" s="37"/>
      <c r="D52" s="37"/>
      <c r="E52" s="128"/>
      <c r="F52" s="452"/>
      <c r="G52" s="486"/>
      <c r="H52" s="486"/>
      <c r="I52" s="451"/>
      <c r="J52" s="467"/>
      <c r="K52" s="492"/>
      <c r="L52" s="493"/>
    </row>
    <row r="53" spans="2:12" ht="12.75" customHeight="1" hidden="1">
      <c r="B53" s="205">
        <v>29</v>
      </c>
      <c r="C53" s="1187"/>
      <c r="D53" s="1188"/>
      <c r="E53" s="1189"/>
      <c r="F53" s="453"/>
      <c r="G53" s="514"/>
      <c r="H53" s="514"/>
      <c r="I53" s="814"/>
      <c r="J53" s="796"/>
      <c r="K53" s="479"/>
      <c r="L53" s="478"/>
    </row>
    <row r="54" spans="2:12" ht="12.75" customHeight="1" hidden="1">
      <c r="B54" s="205">
        <v>30</v>
      </c>
      <c r="C54" s="1193"/>
      <c r="D54" s="1060"/>
      <c r="E54" s="1194"/>
      <c r="F54" s="453"/>
      <c r="G54" s="514"/>
      <c r="H54" s="514"/>
      <c r="I54" s="814"/>
      <c r="J54" s="796"/>
      <c r="K54" s="479"/>
      <c r="L54" s="478"/>
    </row>
    <row r="55" spans="2:12" ht="12.75" customHeight="1" hidden="1" thickBot="1">
      <c r="B55" s="434">
        <v>31</v>
      </c>
      <c r="C55" s="1201" t="s">
        <v>369</v>
      </c>
      <c r="D55" s="1202"/>
      <c r="E55" s="1203"/>
      <c r="F55" s="588"/>
      <c r="G55" s="676">
        <f>SUM(G53:G54)</f>
        <v>0</v>
      </c>
      <c r="H55" s="676">
        <f>SUM(H53:H54)</f>
        <v>0</v>
      </c>
      <c r="I55" s="813"/>
      <c r="J55" s="589"/>
      <c r="K55" s="679">
        <f>SUM(K53:K54)</f>
        <v>0</v>
      </c>
      <c r="L55" s="680">
        <f>SUM(L53:L54)</f>
        <v>0</v>
      </c>
    </row>
    <row r="56" spans="2:12" ht="12.75" customHeight="1" hidden="1" thickBot="1">
      <c r="B56" s="210">
        <v>32</v>
      </c>
      <c r="C56" s="1210" t="s">
        <v>352</v>
      </c>
      <c r="D56" s="1211"/>
      <c r="E56" s="1212"/>
      <c r="F56" s="419"/>
      <c r="G56" s="677">
        <f>G41+G46+G51+G55</f>
        <v>0</v>
      </c>
      <c r="H56" s="677">
        <f>H41+H46+H51+H55</f>
        <v>0</v>
      </c>
      <c r="I56" s="824"/>
      <c r="J56" s="472"/>
      <c r="K56" s="678">
        <f>K41+K46+K51+K55</f>
        <v>0</v>
      </c>
      <c r="L56" s="681">
        <f>L41+L46+L51+L55</f>
        <v>0</v>
      </c>
    </row>
    <row r="57" spans="2:12" ht="16.5" customHeight="1" hidden="1" thickBot="1">
      <c r="B57" s="211">
        <v>33</v>
      </c>
      <c r="C57" s="1204" t="s">
        <v>558</v>
      </c>
      <c r="D57" s="1205"/>
      <c r="E57" s="1206"/>
      <c r="F57" s="420"/>
      <c r="G57" s="517">
        <f>G56+G35</f>
        <v>0</v>
      </c>
      <c r="H57" s="517">
        <f>H56+H35</f>
        <v>0</v>
      </c>
      <c r="I57" s="458"/>
      <c r="J57" s="473"/>
      <c r="K57" s="678">
        <f>K56+K35</f>
        <v>0</v>
      </c>
      <c r="L57" s="681">
        <f>L56+L35</f>
        <v>0</v>
      </c>
    </row>
    <row r="58" spans="2:12" ht="7.5" customHeight="1">
      <c r="B58" s="34"/>
      <c r="C58" s="151"/>
      <c r="D58" s="34"/>
      <c r="E58" s="34"/>
      <c r="F58" s="34"/>
      <c r="G58" s="212"/>
      <c r="H58" s="212"/>
      <c r="I58" s="34"/>
      <c r="J58" s="213"/>
      <c r="K58" s="213"/>
      <c r="L58" s="214"/>
    </row>
    <row r="59" spans="2:12" ht="12.75">
      <c r="B59" s="34" t="s">
        <v>807</v>
      </c>
      <c r="C59" s="151"/>
      <c r="D59" s="34"/>
      <c r="E59" s="34"/>
      <c r="F59" s="34"/>
      <c r="G59" s="212"/>
      <c r="H59" s="212"/>
      <c r="I59" s="34"/>
      <c r="J59" s="213"/>
      <c r="K59" s="213"/>
      <c r="L59" s="212"/>
    </row>
    <row r="60" spans="2:12" ht="12.75" customHeight="1">
      <c r="B60" s="34"/>
      <c r="C60" s="151"/>
      <c r="D60" s="34"/>
      <c r="E60" s="34"/>
      <c r="F60" s="34"/>
      <c r="G60" s="212"/>
      <c r="H60" s="212"/>
      <c r="I60" s="34"/>
      <c r="J60" s="213"/>
      <c r="K60" s="213"/>
      <c r="L60" s="212"/>
    </row>
    <row r="61" spans="2:11" ht="12.75">
      <c r="B61" s="215"/>
      <c r="C61" s="34"/>
      <c r="D61" s="34"/>
      <c r="E61" s="34"/>
      <c r="F61" s="34"/>
      <c r="G61" s="212"/>
      <c r="H61" s="212"/>
      <c r="I61" s="34"/>
      <c r="J61" s="213"/>
      <c r="K61" s="212"/>
    </row>
    <row r="62" spans="2:11" ht="12.75">
      <c r="B62" s="215"/>
      <c r="C62" s="34"/>
      <c r="D62" s="34"/>
      <c r="E62" s="34"/>
      <c r="F62" s="34"/>
      <c r="G62" s="212"/>
      <c r="H62" s="212"/>
      <c r="I62" s="34"/>
      <c r="J62" s="213"/>
      <c r="K62" s="212"/>
    </row>
  </sheetData>
  <sheetProtection password="D3F9" sheet="1" objects="1" scenarios="1"/>
  <mergeCells count="36">
    <mergeCell ref="C30:E30"/>
    <mergeCell ref="C55:E55"/>
    <mergeCell ref="C57:E57"/>
    <mergeCell ref="C35:E35"/>
    <mergeCell ref="C56:E56"/>
    <mergeCell ref="C53:E53"/>
    <mergeCell ref="C45:E45"/>
    <mergeCell ref="C48:E48"/>
    <mergeCell ref="C49:E49"/>
    <mergeCell ref="C50:E50"/>
    <mergeCell ref="C39:E39"/>
    <mergeCell ref="C40:E40"/>
    <mergeCell ref="C43:E43"/>
    <mergeCell ref="C44:E44"/>
    <mergeCell ref="K2:L2"/>
    <mergeCell ref="K4:L4"/>
    <mergeCell ref="K3:L3"/>
    <mergeCell ref="B7:L7"/>
    <mergeCell ref="C27:E27"/>
    <mergeCell ref="B21:E21"/>
    <mergeCell ref="C28:E28"/>
    <mergeCell ref="C25:E25"/>
    <mergeCell ref="C54:E54"/>
    <mergeCell ref="K5:L5"/>
    <mergeCell ref="C17:E17"/>
    <mergeCell ref="C22:E22"/>
    <mergeCell ref="C20:E20"/>
    <mergeCell ref="C23:E23"/>
    <mergeCell ref="B8:L8"/>
    <mergeCell ref="C18:E18"/>
    <mergeCell ref="C19:E19"/>
    <mergeCell ref="C24:E24"/>
    <mergeCell ref="C29:E29"/>
    <mergeCell ref="C32:E32"/>
    <mergeCell ref="C33:E33"/>
    <mergeCell ref="C38:E38"/>
  </mergeCells>
  <dataValidations count="2">
    <dataValidation type="textLength" allowBlank="1" showInputMessage="1" showErrorMessage="1" sqref="F55:F83">
      <formula1>4</formula1>
      <formula2>4</formula2>
    </dataValidation>
    <dataValidation type="list" allowBlank="1" showInputMessage="1" showErrorMessage="1" sqref="I22:I24 I17:I19 I53:I54 I48:I50 I43:I45 I38:I40 I32:I33 I27:I29">
      <formula1>$N$17:$N$20</formula1>
    </dataValidation>
  </dataValidations>
  <printOptions horizontalCentered="1"/>
  <pageMargins left="0.25" right="0.25" top="0.43" bottom="0.25" header="0.63" footer="0"/>
  <pageSetup fitToHeight="1" fitToWidth="1" horizontalDpi="600" verticalDpi="600" orientation="landscape" r:id="rId2"/>
  <headerFooter alignWithMargins="0">
    <oddHeader>&amp;LCommonwealth of Pennsylvania
Office of Developmental Programs
Cost Report for the Consolidated Waiver Program</oddHeader>
    <oddFooter>&amp;LEffective: 7/1/2016&amp;C&amp;P of &amp;N&amp;RVersion 12.0</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1"/>
  <sheetViews>
    <sheetView showGridLines="0" showZeros="0" zoomScale="85" zoomScaleNormal="85" zoomScaleSheetLayoutView="85" workbookViewId="0" topLeftCell="A1">
      <selection activeCell="H1" sqref="H1"/>
    </sheetView>
  </sheetViews>
  <sheetFormatPr defaultColWidth="8.8515625" defaultRowHeight="12.75"/>
  <cols>
    <col min="1" max="1" width="3.7109375" style="1" customWidth="1"/>
    <col min="2" max="2" width="4.421875" style="6" customWidth="1"/>
    <col min="3" max="3" width="26.57421875" style="1" customWidth="1"/>
    <col min="4" max="4" width="12.7109375" style="1" customWidth="1"/>
    <col min="5" max="5" width="19.140625" style="1" customWidth="1"/>
    <col min="6" max="6" width="19.140625" style="1" bestFit="1" customWidth="1"/>
    <col min="7" max="8" width="14.00390625" style="16" customWidth="1"/>
    <col min="9" max="9" width="14.00390625" style="1" customWidth="1"/>
    <col min="10" max="10" width="14.00390625" style="23" customWidth="1"/>
    <col min="11" max="11" width="25.140625" style="16" customWidth="1"/>
    <col min="12" max="12" width="25.421875" style="1" customWidth="1"/>
    <col min="13" max="13" width="8.8515625" style="1" customWidth="1"/>
    <col min="14" max="14" width="8.8515625" style="1" hidden="1" customWidth="1"/>
    <col min="15" max="16384" width="8.8515625" style="1" customWidth="1"/>
  </cols>
  <sheetData>
    <row r="1" ht="15" customHeight="1"/>
    <row r="2" spans="9:12" ht="12.75">
      <c r="I2" s="16"/>
      <c r="J2" s="148" t="s">
        <v>242</v>
      </c>
      <c r="K2" s="1122">
        <f>'Certification Page'!$E$8</f>
        <v>0</v>
      </c>
      <c r="L2" s="1122"/>
    </row>
    <row r="3" spans="9:12" ht="12.75">
      <c r="I3" s="16"/>
      <c r="J3" s="148" t="s">
        <v>59</v>
      </c>
      <c r="K3" s="1110">
        <f>'Certification Page'!$T$8</f>
        <v>0</v>
      </c>
      <c r="L3" s="1111"/>
    </row>
    <row r="4" spans="5:12" ht="12.75">
      <c r="E4" s="2"/>
      <c r="F4" s="2"/>
      <c r="G4" s="15"/>
      <c r="H4" s="15"/>
      <c r="I4" s="15"/>
      <c r="J4" s="148" t="s">
        <v>133</v>
      </c>
      <c r="K4" s="1124" t="str">
        <f>TEXT('Certification Page'!$H$11,"MM/dd/YYYY")&amp;" to "&amp;TEXT('Certification Page'!$L$11,"MM/dd/YYYY")</f>
        <v>01/00/1900 to 06/30/2016</v>
      </c>
      <c r="L4" s="1124"/>
    </row>
    <row r="5" spans="5:12" ht="12.75" customHeight="1">
      <c r="E5" s="2"/>
      <c r="F5" s="2"/>
      <c r="I5" s="16"/>
      <c r="J5" s="148" t="s">
        <v>381</v>
      </c>
      <c r="K5" s="1124" t="str">
        <f>'Certification Page'!$P$49&amp;" of "&amp;'Certification Page'!$R$49</f>
        <v>1 of 1</v>
      </c>
      <c r="L5" s="1124"/>
    </row>
    <row r="6" ht="12.75" customHeight="1"/>
    <row r="7" spans="1:12" s="2" customFormat="1" ht="15" customHeight="1">
      <c r="A7" s="226"/>
      <c r="B7" s="1198" t="s">
        <v>526</v>
      </c>
      <c r="C7" s="1198"/>
      <c r="D7" s="1198"/>
      <c r="E7" s="1198"/>
      <c r="F7" s="1198"/>
      <c r="G7" s="1198"/>
      <c r="H7" s="1198"/>
      <c r="I7" s="1198"/>
      <c r="J7" s="1198"/>
      <c r="K7" s="1198"/>
      <c r="L7" s="1198"/>
    </row>
    <row r="8" spans="1:12" s="2" customFormat="1" ht="15.75">
      <c r="A8" s="216"/>
      <c r="B8" s="1198" t="s">
        <v>289</v>
      </c>
      <c r="C8" s="1198"/>
      <c r="D8" s="1198"/>
      <c r="E8" s="1198"/>
      <c r="F8" s="1198"/>
      <c r="G8" s="1198"/>
      <c r="H8" s="1198"/>
      <c r="I8" s="1198"/>
      <c r="J8" s="1198"/>
      <c r="K8" s="1198"/>
      <c r="L8" s="1198"/>
    </row>
    <row r="9" spans="2:14" s="2" customFormat="1" ht="15.75">
      <c r="B9" s="10"/>
      <c r="C9" s="7"/>
      <c r="D9" s="13"/>
      <c r="E9" s="7"/>
      <c r="F9" s="7"/>
      <c r="G9" s="17"/>
      <c r="H9" s="17"/>
      <c r="I9" s="7"/>
      <c r="J9" s="18"/>
      <c r="K9" s="17"/>
      <c r="L9" s="7"/>
      <c r="M9" s="1"/>
      <c r="N9" s="213"/>
    </row>
    <row r="10" spans="2:14" s="34" customFormat="1" ht="12.75" customHeight="1">
      <c r="B10" s="183"/>
      <c r="C10" s="37"/>
      <c r="D10" s="37"/>
      <c r="E10" s="37"/>
      <c r="G10" s="212"/>
      <c r="H10" s="212"/>
      <c r="J10" s="213"/>
      <c r="K10" s="212"/>
      <c r="N10" s="1"/>
    </row>
    <row r="11" spans="2:14" s="34" customFormat="1" ht="12.75" customHeight="1">
      <c r="B11" s="183"/>
      <c r="C11" s="37"/>
      <c r="D11" s="37"/>
      <c r="E11" s="37"/>
      <c r="F11" s="158" t="s">
        <v>126</v>
      </c>
      <c r="G11" s="184" t="s">
        <v>127</v>
      </c>
      <c r="H11" s="184" t="s">
        <v>128</v>
      </c>
      <c r="I11" s="185" t="s">
        <v>129</v>
      </c>
      <c r="J11" s="186" t="s">
        <v>130</v>
      </c>
      <c r="K11" s="186" t="s">
        <v>131</v>
      </c>
      <c r="L11" s="184" t="s">
        <v>132</v>
      </c>
      <c r="N11" s="1" t="s">
        <v>501</v>
      </c>
    </row>
    <row r="12" spans="2:14" s="34" customFormat="1" ht="12.75" customHeight="1">
      <c r="B12" s="183"/>
      <c r="C12" s="37"/>
      <c r="D12" s="37"/>
      <c r="E12" s="37"/>
      <c r="F12" s="187" t="s">
        <v>457</v>
      </c>
      <c r="G12" s="188" t="s">
        <v>150</v>
      </c>
      <c r="H12" s="189" t="s">
        <v>158</v>
      </c>
      <c r="I12" s="217" t="s">
        <v>150</v>
      </c>
      <c r="J12" s="218"/>
      <c r="K12" s="218" t="s">
        <v>444</v>
      </c>
      <c r="L12" s="230" t="s">
        <v>368</v>
      </c>
      <c r="N12" s="1" t="s">
        <v>441</v>
      </c>
    </row>
    <row r="13" spans="2:14" s="34" customFormat="1" ht="12.75" customHeight="1">
      <c r="B13" s="183"/>
      <c r="C13" s="37"/>
      <c r="D13" s="37"/>
      <c r="E13" s="37"/>
      <c r="F13" s="187" t="s">
        <v>723</v>
      </c>
      <c r="G13" s="188" t="s">
        <v>151</v>
      </c>
      <c r="H13" s="189" t="s">
        <v>152</v>
      </c>
      <c r="I13" s="219" t="s">
        <v>158</v>
      </c>
      <c r="J13" s="191" t="s">
        <v>153</v>
      </c>
      <c r="K13" s="191" t="s">
        <v>802</v>
      </c>
      <c r="L13" s="188" t="s">
        <v>802</v>
      </c>
      <c r="N13" s="23"/>
    </row>
    <row r="14" spans="2:12" s="34" customFormat="1" ht="12.75" customHeight="1" thickBot="1">
      <c r="B14" s="193" t="s">
        <v>797</v>
      </c>
      <c r="C14" s="220"/>
      <c r="D14" s="220"/>
      <c r="E14" s="37"/>
      <c r="F14" s="196" t="s">
        <v>456</v>
      </c>
      <c r="G14" s="197" t="s">
        <v>747</v>
      </c>
      <c r="H14" s="184" t="s">
        <v>172</v>
      </c>
      <c r="I14" s="221" t="s">
        <v>154</v>
      </c>
      <c r="J14" s="199" t="s">
        <v>155</v>
      </c>
      <c r="K14" s="191" t="s">
        <v>124</v>
      </c>
      <c r="L14" s="387" t="s">
        <v>124</v>
      </c>
    </row>
    <row r="15" spans="2:12" s="34" customFormat="1" ht="12.75" customHeight="1">
      <c r="B15" s="200" t="s">
        <v>566</v>
      </c>
      <c r="C15" s="64"/>
      <c r="D15" s="64"/>
      <c r="E15" s="64"/>
      <c r="F15" s="201"/>
      <c r="G15" s="202"/>
      <c r="H15" s="202"/>
      <c r="I15" s="460"/>
      <c r="J15" s="203"/>
      <c r="K15" s="203"/>
      <c r="L15" s="204"/>
    </row>
    <row r="16" spans="2:12" s="34" customFormat="1" ht="12.75" customHeight="1">
      <c r="B16" s="222">
        <v>1</v>
      </c>
      <c r="C16" s="1187"/>
      <c r="D16" s="1188"/>
      <c r="E16" s="1189"/>
      <c r="F16" s="454"/>
      <c r="G16" s="520"/>
      <c r="H16" s="477"/>
      <c r="I16" s="461"/>
      <c r="J16" s="817"/>
      <c r="K16" s="522"/>
      <c r="L16" s="523"/>
    </row>
    <row r="17" spans="2:12" s="34" customFormat="1" ht="12.75">
      <c r="B17" s="223">
        <v>2</v>
      </c>
      <c r="C17" s="1187"/>
      <c r="D17" s="1188"/>
      <c r="E17" s="1189"/>
      <c r="F17" s="453"/>
      <c r="G17" s="514"/>
      <c r="H17" s="477"/>
      <c r="I17" s="461"/>
      <c r="J17" s="818"/>
      <c r="K17" s="522"/>
      <c r="L17" s="518"/>
    </row>
    <row r="18" spans="2:12" s="34" customFormat="1" ht="12.75">
      <c r="B18" s="222">
        <v>3</v>
      </c>
      <c r="C18" s="1187"/>
      <c r="D18" s="1188"/>
      <c r="E18" s="1189"/>
      <c r="F18" s="453"/>
      <c r="G18" s="514"/>
      <c r="H18" s="477"/>
      <c r="I18" s="462"/>
      <c r="J18" s="819"/>
      <c r="K18" s="524"/>
      <c r="L18" s="518"/>
    </row>
    <row r="19" spans="2:12" s="34" customFormat="1" ht="12.75" customHeight="1">
      <c r="B19" s="910">
        <v>4</v>
      </c>
      <c r="C19" s="1213"/>
      <c r="D19" s="1214"/>
      <c r="E19" s="1215"/>
      <c r="F19" s="911"/>
      <c r="G19" s="912"/>
      <c r="H19" s="489"/>
      <c r="I19" s="462"/>
      <c r="J19" s="819"/>
      <c r="K19" s="524"/>
      <c r="L19" s="913"/>
    </row>
    <row r="20" spans="2:12" s="49" customFormat="1" ht="17.25" customHeight="1">
      <c r="B20" s="927">
        <v>5</v>
      </c>
      <c r="C20" s="923" t="s">
        <v>370</v>
      </c>
      <c r="D20" s="924"/>
      <c r="E20" s="925"/>
      <c r="F20" s="920"/>
      <c r="G20" s="921">
        <f>SUM(G16:G19)</f>
        <v>0</v>
      </c>
      <c r="H20" s="921">
        <f>SUM(H16:H19)</f>
        <v>0</v>
      </c>
      <c r="I20" s="922"/>
      <c r="J20" s="926"/>
      <c r="K20" s="921">
        <f>SUM(K16:K19)</f>
        <v>0</v>
      </c>
      <c r="L20" s="928">
        <f>SUM(L16:L19)</f>
        <v>0</v>
      </c>
    </row>
    <row r="21" spans="2:12" s="34" customFormat="1" ht="12.75" customHeight="1">
      <c r="B21" s="160" t="s">
        <v>758</v>
      </c>
      <c r="C21" s="134"/>
      <c r="D21" s="134"/>
      <c r="E21" s="134"/>
      <c r="F21" s="914"/>
      <c r="G21" s="915"/>
      <c r="H21" s="915"/>
      <c r="I21" s="916"/>
      <c r="J21" s="917"/>
      <c r="K21" s="918"/>
      <c r="L21" s="919"/>
    </row>
    <row r="22" spans="2:12" s="34" customFormat="1" ht="12.75" customHeight="1">
      <c r="B22" s="222">
        <v>6</v>
      </c>
      <c r="C22" s="1187"/>
      <c r="D22" s="1188"/>
      <c r="E22" s="1189"/>
      <c r="F22" s="454"/>
      <c r="G22" s="520"/>
      <c r="H22" s="477"/>
      <c r="I22" s="461"/>
      <c r="J22" s="817"/>
      <c r="K22" s="522"/>
      <c r="L22" s="476"/>
    </row>
    <row r="23" spans="2:12" s="34" customFormat="1" ht="12.75" customHeight="1">
      <c r="B23" s="223">
        <v>7</v>
      </c>
      <c r="C23" s="1187"/>
      <c r="D23" s="1188"/>
      <c r="E23" s="1189"/>
      <c r="F23" s="453"/>
      <c r="G23" s="514"/>
      <c r="H23" s="477"/>
      <c r="I23" s="461"/>
      <c r="J23" s="818"/>
      <c r="K23" s="522"/>
      <c r="L23" s="478"/>
    </row>
    <row r="24" spans="2:12" s="34" customFormat="1" ht="12.75" customHeight="1">
      <c r="B24" s="910">
        <v>8</v>
      </c>
      <c r="C24" s="1213"/>
      <c r="D24" s="1214"/>
      <c r="E24" s="1215"/>
      <c r="F24" s="911"/>
      <c r="G24" s="912"/>
      <c r="H24" s="489"/>
      <c r="I24" s="462"/>
      <c r="J24" s="819"/>
      <c r="K24" s="524"/>
      <c r="L24" s="491"/>
    </row>
    <row r="25" spans="2:12" s="49" customFormat="1" ht="17.25" customHeight="1" thickBot="1">
      <c r="B25" s="929">
        <v>9</v>
      </c>
      <c r="C25" s="930" t="s">
        <v>369</v>
      </c>
      <c r="D25" s="931"/>
      <c r="E25" s="932"/>
      <c r="F25" s="933"/>
      <c r="G25" s="934">
        <f>SUM(G22:G24)</f>
        <v>0</v>
      </c>
      <c r="H25" s="935">
        <f>SUM(H22:H24)</f>
        <v>0</v>
      </c>
      <c r="I25" s="936"/>
      <c r="J25" s="937"/>
      <c r="K25" s="935">
        <f>SUM(K22:K24)</f>
        <v>0</v>
      </c>
      <c r="L25" s="938">
        <f>SUM(L22:L24)</f>
        <v>0</v>
      </c>
    </row>
    <row r="26" spans="2:12" s="49" customFormat="1" ht="34.5" customHeight="1" thickBot="1">
      <c r="B26" s="225">
        <v>10</v>
      </c>
      <c r="C26" s="1204" t="s">
        <v>798</v>
      </c>
      <c r="D26" s="1205"/>
      <c r="E26" s="1206"/>
      <c r="F26" s="422"/>
      <c r="G26" s="517">
        <f>G20+G25</f>
        <v>0</v>
      </c>
      <c r="H26" s="527">
        <f>H20+H25</f>
        <v>0</v>
      </c>
      <c r="I26" s="951"/>
      <c r="J26" s="952"/>
      <c r="K26" s="527">
        <f>K20+K25</f>
        <v>0</v>
      </c>
      <c r="L26" s="528">
        <f>L20+L25</f>
        <v>0</v>
      </c>
    </row>
    <row r="27" spans="1:12" s="49" customFormat="1" ht="15.95" customHeight="1" hidden="1" thickBot="1">
      <c r="A27" s="298"/>
      <c r="B27" s="193" t="s">
        <v>555</v>
      </c>
      <c r="C27" s="746"/>
      <c r="D27" s="746"/>
      <c r="E27" s="749"/>
      <c r="F27" s="750"/>
      <c r="G27" s="751"/>
      <c r="H27" s="751"/>
      <c r="I27" s="752"/>
      <c r="J27" s="753"/>
      <c r="K27" s="747"/>
      <c r="L27" s="748"/>
    </row>
    <row r="28" spans="2:12" s="34" customFormat="1" ht="12.75" customHeight="1" hidden="1">
      <c r="B28" s="200" t="s">
        <v>543</v>
      </c>
      <c r="C28" s="64"/>
      <c r="D28" s="64"/>
      <c r="E28" s="64"/>
      <c r="F28" s="201"/>
      <c r="G28" s="202"/>
      <c r="H28" s="202"/>
      <c r="I28" s="460"/>
      <c r="J28" s="203"/>
      <c r="K28" s="203"/>
      <c r="L28" s="204"/>
    </row>
    <row r="29" spans="2:12" s="34" customFormat="1" ht="12.75" customHeight="1" hidden="1">
      <c r="B29" s="222">
        <v>11</v>
      </c>
      <c r="C29" s="1187"/>
      <c r="D29" s="1188"/>
      <c r="E29" s="1189"/>
      <c r="F29" s="454"/>
      <c r="G29" s="520"/>
      <c r="H29" s="477"/>
      <c r="I29" s="461"/>
      <c r="J29" s="817"/>
      <c r="K29" s="522"/>
      <c r="L29" s="523"/>
    </row>
    <row r="30" spans="2:12" s="34" customFormat="1" ht="12.75" hidden="1">
      <c r="B30" s="223">
        <v>12</v>
      </c>
      <c r="C30" s="1187"/>
      <c r="D30" s="1188"/>
      <c r="E30" s="1189"/>
      <c r="F30" s="453"/>
      <c r="G30" s="514"/>
      <c r="H30" s="477"/>
      <c r="I30" s="461"/>
      <c r="J30" s="818"/>
      <c r="K30" s="522"/>
      <c r="L30" s="518"/>
    </row>
    <row r="31" spans="2:12" s="34" customFormat="1" ht="12.75" hidden="1">
      <c r="B31" s="222">
        <v>13</v>
      </c>
      <c r="C31" s="1187"/>
      <c r="D31" s="1188"/>
      <c r="E31" s="1189"/>
      <c r="F31" s="453"/>
      <c r="G31" s="514"/>
      <c r="H31" s="477"/>
      <c r="I31" s="462"/>
      <c r="J31" s="819"/>
      <c r="K31" s="524"/>
      <c r="L31" s="518"/>
    </row>
    <row r="32" spans="2:12" s="34" customFormat="1" ht="12.75" customHeight="1" hidden="1" thickBot="1">
      <c r="B32" s="224">
        <v>14</v>
      </c>
      <c r="C32" s="1216"/>
      <c r="D32" s="1217"/>
      <c r="E32" s="1218"/>
      <c r="F32" s="453"/>
      <c r="G32" s="514"/>
      <c r="H32" s="501"/>
      <c r="I32" s="462"/>
      <c r="J32" s="819"/>
      <c r="K32" s="524"/>
      <c r="L32" s="518"/>
    </row>
    <row r="33" spans="2:12" s="49" customFormat="1" ht="13.5" hidden="1" thickBot="1">
      <c r="B33" s="225">
        <v>15</v>
      </c>
      <c r="C33" s="1204" t="s">
        <v>565</v>
      </c>
      <c r="D33" s="1205"/>
      <c r="E33" s="1205"/>
      <c r="F33" s="422"/>
      <c r="G33" s="527">
        <f>SUM(G29:G32)</f>
        <v>0</v>
      </c>
      <c r="H33" s="527">
        <f>SUM(H29:H32)</f>
        <v>0</v>
      </c>
      <c r="I33" s="674"/>
      <c r="J33" s="675"/>
      <c r="K33" s="527">
        <f>SUM(K29:K32)</f>
        <v>0</v>
      </c>
      <c r="L33" s="528">
        <f>SUM(L29:L32)</f>
        <v>0</v>
      </c>
    </row>
    <row r="34" spans="2:12" s="34" customFormat="1" ht="27" customHeight="1" hidden="1" thickBot="1">
      <c r="B34" s="225">
        <v>16</v>
      </c>
      <c r="C34" s="1204" t="s">
        <v>556</v>
      </c>
      <c r="D34" s="1205"/>
      <c r="E34" s="1206"/>
      <c r="F34" s="422"/>
      <c r="G34" s="521">
        <f>G25+G20+G33</f>
        <v>0</v>
      </c>
      <c r="H34" s="521">
        <f>H25+H20+H33</f>
        <v>0</v>
      </c>
      <c r="I34" s="463"/>
      <c r="J34" s="474"/>
      <c r="K34" s="527">
        <f>K25+K20+K33</f>
        <v>0</v>
      </c>
      <c r="L34" s="528">
        <f>L25+L20+L33</f>
        <v>0</v>
      </c>
    </row>
    <row r="35" spans="1:11" s="34" customFormat="1" ht="12.75" customHeight="1">
      <c r="A35" s="37"/>
      <c r="B35" s="215"/>
      <c r="C35" s="151"/>
      <c r="F35" s="123"/>
      <c r="G35" s="212"/>
      <c r="H35" s="212"/>
      <c r="J35" s="213"/>
      <c r="K35" s="212"/>
    </row>
    <row r="36" spans="1:11" s="34" customFormat="1" ht="12.75" customHeight="1">
      <c r="A36" s="37"/>
      <c r="B36" s="34" t="s">
        <v>807</v>
      </c>
      <c r="C36" s="151"/>
      <c r="F36" s="123"/>
      <c r="G36" s="212"/>
      <c r="H36" s="212"/>
      <c r="J36" s="213"/>
      <c r="K36" s="212"/>
    </row>
    <row r="37" spans="7:11" s="34" customFormat="1" ht="12.75">
      <c r="G37" s="212"/>
      <c r="H37" s="212"/>
      <c r="J37" s="213"/>
      <c r="K37" s="212"/>
    </row>
    <row r="38" spans="7:11" s="34" customFormat="1" ht="12.75" customHeight="1">
      <c r="G38" s="212"/>
      <c r="H38" s="212"/>
      <c r="K38" s="212"/>
    </row>
    <row r="39" spans="2:11" s="34" customFormat="1" ht="12.75">
      <c r="B39" s="215"/>
      <c r="G39" s="212"/>
      <c r="H39" s="212"/>
      <c r="K39" s="212"/>
    </row>
    <row r="40" spans="2:11" s="34" customFormat="1" ht="12.75">
      <c r="B40" s="215"/>
      <c r="G40" s="212"/>
      <c r="H40" s="212"/>
      <c r="K40" s="212"/>
    </row>
    <row r="41" spans="2:11" s="34" customFormat="1" ht="12.75">
      <c r="B41" s="215"/>
      <c r="G41" s="212"/>
      <c r="H41" s="212"/>
      <c r="K41" s="212"/>
    </row>
  </sheetData>
  <sheetProtection password="D3F9" sheet="1" objects="1" scenarios="1"/>
  <mergeCells count="20">
    <mergeCell ref="C34:E34"/>
    <mergeCell ref="C22:E22"/>
    <mergeCell ref="C23:E23"/>
    <mergeCell ref="C24:E24"/>
    <mergeCell ref="C16:E16"/>
    <mergeCell ref="C17:E17"/>
    <mergeCell ref="C18:E18"/>
    <mergeCell ref="C19:E19"/>
    <mergeCell ref="C26:E26"/>
    <mergeCell ref="C33:E33"/>
    <mergeCell ref="C29:E29"/>
    <mergeCell ref="C30:E30"/>
    <mergeCell ref="C31:E31"/>
    <mergeCell ref="C32:E32"/>
    <mergeCell ref="K3:L3"/>
    <mergeCell ref="K2:L2"/>
    <mergeCell ref="K5:L5"/>
    <mergeCell ref="K4:L4"/>
    <mergeCell ref="B8:L8"/>
    <mergeCell ref="B7:L7"/>
  </mergeCells>
  <dataValidations count="1">
    <dataValidation type="list" allowBlank="1" showInputMessage="1" showErrorMessage="1" sqref="I29:I32 I16:I19 I22:I24">
      <formula1>$N$10:$N$12</formula1>
    </dataValidation>
  </dataValidations>
  <printOptions horizontalCentered="1"/>
  <pageMargins left="0.25" right="0.25" top="0.43" bottom="0.25" header="0.63" footer="0"/>
  <pageSetup fitToHeight="1" fitToWidth="1" horizontalDpi="600" verticalDpi="600" orientation="landscape" r:id="rId2"/>
  <headerFooter alignWithMargins="0">
    <oddHeader>&amp;LCommonwealth of Pennsylvania
Office of Developmental Programs
Cost Report for the Consolidated Waiver Program</oddHeader>
    <oddFooter>&amp;LEffective: 7/1/2016&amp;C&amp;P of &amp;N&amp;RVersion 12.0</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1"/>
  <sheetViews>
    <sheetView showGridLines="0" showZeros="0" zoomScale="85" zoomScaleNormal="85" zoomScaleSheetLayoutView="75" workbookViewId="0" topLeftCell="A1">
      <selection activeCell="H1" sqref="H1"/>
    </sheetView>
  </sheetViews>
  <sheetFormatPr defaultColWidth="8.8515625" defaultRowHeight="12.75"/>
  <cols>
    <col min="1" max="1" width="3.7109375" style="1" customWidth="1"/>
    <col min="2" max="2" width="4.421875" style="6" customWidth="1"/>
    <col min="3" max="3" width="26.57421875" style="1" customWidth="1"/>
    <col min="4" max="4" width="14.57421875" style="1" customWidth="1"/>
    <col min="5" max="5" width="11.57421875" style="1" customWidth="1"/>
    <col min="6" max="6" width="21.140625" style="1" bestFit="1" customWidth="1"/>
    <col min="7" max="8" width="14.00390625" style="16" customWidth="1"/>
    <col min="9" max="9" width="14.00390625" style="20" customWidth="1"/>
    <col min="10" max="10" width="14.00390625" style="23" customWidth="1"/>
    <col min="11" max="11" width="20.7109375" style="16" customWidth="1"/>
    <col min="12" max="12" width="22.421875" style="1" customWidth="1"/>
    <col min="13" max="13" width="8.8515625" style="1" hidden="1" customWidth="1"/>
    <col min="14" max="16384" width="8.8515625" style="1" customWidth="1"/>
  </cols>
  <sheetData>
    <row r="1" spans="9:12" ht="15" customHeight="1">
      <c r="I1" s="16"/>
      <c r="J1" s="1"/>
      <c r="K1" s="23"/>
      <c r="L1" s="16"/>
    </row>
    <row r="2" spans="9:12" ht="12.75">
      <c r="I2" s="16"/>
      <c r="J2" s="148" t="s">
        <v>242</v>
      </c>
      <c r="K2" s="1122">
        <f>'Certification Page'!$E$8</f>
        <v>0</v>
      </c>
      <c r="L2" s="1122"/>
    </row>
    <row r="3" spans="9:12" ht="12.75">
      <c r="I3" s="16"/>
      <c r="J3" s="148" t="s">
        <v>59</v>
      </c>
      <c r="K3" s="1110">
        <f>'Certification Page'!$T$8</f>
        <v>0</v>
      </c>
      <c r="L3" s="1111"/>
    </row>
    <row r="4" spans="5:12" ht="12.75">
      <c r="E4" s="2"/>
      <c r="I4" s="16"/>
      <c r="J4" s="148" t="s">
        <v>133</v>
      </c>
      <c r="K4" s="1124" t="str">
        <f>TEXT('Certification Page'!$H$11,"MM/dd/YYYY")&amp;" to "&amp;TEXT('Certification Page'!$L$11,"MM/dd/YYYY")</f>
        <v>01/00/1900 to 06/30/2016</v>
      </c>
      <c r="L4" s="1124"/>
    </row>
    <row r="5" spans="5:12" ht="12.75" customHeight="1">
      <c r="E5" s="2"/>
      <c r="I5" s="16"/>
      <c r="J5" s="294" t="s">
        <v>381</v>
      </c>
      <c r="K5" s="1219" t="str">
        <f>'Certification Page'!$P$49&amp;" of "&amp;'Certification Page'!$R$49</f>
        <v>1 of 1</v>
      </c>
      <c r="L5" s="1219"/>
    </row>
    <row r="6" ht="12.75" customHeight="1">
      <c r="I6" s="1"/>
    </row>
    <row r="7" spans="2:11" s="226" customFormat="1" ht="15.75">
      <c r="B7" s="1198" t="s">
        <v>527</v>
      </c>
      <c r="C7" s="1198"/>
      <c r="D7" s="1198"/>
      <c r="E7" s="1198"/>
      <c r="F7" s="1198"/>
      <c r="G7" s="1198"/>
      <c r="H7" s="1198"/>
      <c r="I7" s="1198"/>
      <c r="J7" s="1198"/>
      <c r="K7" s="1198"/>
    </row>
    <row r="8" spans="2:11" s="226" customFormat="1" ht="15.75">
      <c r="B8" s="1198" t="s">
        <v>290</v>
      </c>
      <c r="C8" s="1198"/>
      <c r="D8" s="1198"/>
      <c r="E8" s="1198"/>
      <c r="F8" s="1198"/>
      <c r="G8" s="1198"/>
      <c r="H8" s="1198"/>
      <c r="I8" s="1198"/>
      <c r="J8" s="1198"/>
      <c r="K8" s="1198"/>
    </row>
    <row r="9" spans="2:12" s="226" customFormat="1" ht="15.75">
      <c r="B9" s="216"/>
      <c r="C9" s="216"/>
      <c r="D9" s="216"/>
      <c r="E9" s="216"/>
      <c r="F9" s="216"/>
      <c r="G9" s="227"/>
      <c r="H9" s="227"/>
      <c r="I9" s="216"/>
      <c r="J9" s="228"/>
      <c r="K9" s="228"/>
      <c r="L9" s="227"/>
    </row>
    <row r="10" spans="1:12" s="34" customFormat="1" ht="12.75">
      <c r="A10" s="37"/>
      <c r="B10" s="183"/>
      <c r="C10" s="37"/>
      <c r="D10" s="37"/>
      <c r="E10" s="37"/>
      <c r="F10" s="158" t="s">
        <v>126</v>
      </c>
      <c r="G10" s="184" t="s">
        <v>127</v>
      </c>
      <c r="H10" s="184" t="s">
        <v>128</v>
      </c>
      <c r="I10" s="185" t="s">
        <v>129</v>
      </c>
      <c r="J10" s="186" t="s">
        <v>130</v>
      </c>
      <c r="K10" s="186" t="s">
        <v>131</v>
      </c>
      <c r="L10" s="184" t="s">
        <v>132</v>
      </c>
    </row>
    <row r="11" spans="1:12" s="34" customFormat="1" ht="12.75">
      <c r="A11" s="37"/>
      <c r="B11" s="183"/>
      <c r="C11" s="37"/>
      <c r="D11" s="37"/>
      <c r="E11" s="37"/>
      <c r="F11" s="229"/>
      <c r="G11" s="189"/>
      <c r="H11" s="230"/>
      <c r="I11" s="43"/>
      <c r="J11" s="231"/>
      <c r="K11" s="406" t="s">
        <v>444</v>
      </c>
      <c r="L11" s="188" t="s">
        <v>368</v>
      </c>
    </row>
    <row r="12" spans="1:12" s="34" customFormat="1" ht="12.75">
      <c r="A12" s="37"/>
      <c r="B12" s="183"/>
      <c r="C12" s="37"/>
      <c r="D12" s="37"/>
      <c r="E12" s="37"/>
      <c r="F12" s="187" t="s">
        <v>457</v>
      </c>
      <c r="G12" s="188" t="s">
        <v>150</v>
      </c>
      <c r="H12" s="189" t="s">
        <v>158</v>
      </c>
      <c r="I12" s="455" t="s">
        <v>150</v>
      </c>
      <c r="J12" s="190" t="s">
        <v>150</v>
      </c>
      <c r="K12" s="190" t="s">
        <v>802</v>
      </c>
      <c r="L12" s="188" t="s">
        <v>802</v>
      </c>
    </row>
    <row r="13" spans="2:12" s="34" customFormat="1" ht="12.75">
      <c r="B13" s="183"/>
      <c r="C13" s="37"/>
      <c r="D13" s="37"/>
      <c r="E13" s="37"/>
      <c r="F13" s="187" t="s">
        <v>723</v>
      </c>
      <c r="G13" s="188" t="s">
        <v>151</v>
      </c>
      <c r="H13" s="189" t="s">
        <v>152</v>
      </c>
      <c r="I13" s="455" t="s">
        <v>158</v>
      </c>
      <c r="J13" s="190" t="s">
        <v>153</v>
      </c>
      <c r="K13" s="190" t="s">
        <v>445</v>
      </c>
      <c r="L13" s="188" t="s">
        <v>158</v>
      </c>
    </row>
    <row r="14" spans="2:12" s="34" customFormat="1" ht="12.75" customHeight="1" thickBot="1">
      <c r="B14" s="193" t="s">
        <v>751</v>
      </c>
      <c r="C14" s="37"/>
      <c r="D14" s="37"/>
      <c r="E14" s="37"/>
      <c r="F14" s="196" t="s">
        <v>456</v>
      </c>
      <c r="G14" s="197" t="s">
        <v>747</v>
      </c>
      <c r="H14" s="184" t="s">
        <v>172</v>
      </c>
      <c r="I14" s="456" t="s">
        <v>154</v>
      </c>
      <c r="J14" s="198" t="s">
        <v>155</v>
      </c>
      <c r="K14" s="198" t="s">
        <v>156</v>
      </c>
      <c r="L14" s="197" t="s">
        <v>156</v>
      </c>
    </row>
    <row r="15" spans="2:12" s="34" customFormat="1" ht="12.75" customHeight="1">
      <c r="B15" s="232" t="s">
        <v>752</v>
      </c>
      <c r="C15" s="64"/>
      <c r="D15" s="64"/>
      <c r="E15" s="64"/>
      <c r="F15" s="201"/>
      <c r="G15" s="202"/>
      <c r="H15" s="202"/>
      <c r="I15" s="201"/>
      <c r="J15" s="203"/>
      <c r="K15" s="203"/>
      <c r="L15" s="204"/>
    </row>
    <row r="16" spans="2:12" s="34" customFormat="1" ht="12.75" customHeight="1">
      <c r="B16" s="205">
        <v>1</v>
      </c>
      <c r="C16" s="1187"/>
      <c r="D16" s="1188"/>
      <c r="E16" s="1189"/>
      <c r="F16" s="453"/>
      <c r="G16" s="514"/>
      <c r="H16" s="514"/>
      <c r="I16" s="426"/>
      <c r="J16" s="796"/>
      <c r="K16" s="531"/>
      <c r="L16" s="518"/>
    </row>
    <row r="17" spans="2:12" s="34" customFormat="1" ht="12.75" customHeight="1">
      <c r="B17" s="205">
        <v>2</v>
      </c>
      <c r="C17" s="1187"/>
      <c r="D17" s="1188"/>
      <c r="E17" s="1189"/>
      <c r="F17" s="453"/>
      <c r="G17" s="514"/>
      <c r="H17" s="514"/>
      <c r="I17" s="426"/>
      <c r="J17" s="796"/>
      <c r="K17" s="531"/>
      <c r="L17" s="518"/>
    </row>
    <row r="18" spans="2:12" s="34" customFormat="1" ht="12.75" customHeight="1">
      <c r="B18" s="205">
        <v>3</v>
      </c>
      <c r="C18" s="1187"/>
      <c r="D18" s="1188"/>
      <c r="E18" s="1189"/>
      <c r="F18" s="453"/>
      <c r="G18" s="514"/>
      <c r="H18" s="514"/>
      <c r="I18" s="426"/>
      <c r="J18" s="796"/>
      <c r="K18" s="531"/>
      <c r="L18" s="518"/>
    </row>
    <row r="19" spans="2:12" s="34" customFormat="1" ht="12.75" customHeight="1">
      <c r="B19" s="205">
        <v>4</v>
      </c>
      <c r="C19" s="1187"/>
      <c r="D19" s="1188"/>
      <c r="E19" s="1189"/>
      <c r="F19" s="453"/>
      <c r="G19" s="514"/>
      <c r="H19" s="514"/>
      <c r="I19" s="426"/>
      <c r="J19" s="796"/>
      <c r="K19" s="531"/>
      <c r="L19" s="518"/>
    </row>
    <row r="20" spans="2:12" s="49" customFormat="1" ht="12.75">
      <c r="B20" s="205">
        <v>5</v>
      </c>
      <c r="C20" s="1187"/>
      <c r="D20" s="1188"/>
      <c r="E20" s="1189"/>
      <c r="F20" s="911"/>
      <c r="G20" s="912"/>
      <c r="H20" s="912"/>
      <c r="I20" s="939"/>
      <c r="J20" s="940"/>
      <c r="K20" s="941"/>
      <c r="L20" s="913"/>
    </row>
    <row r="21" spans="2:12" s="49" customFormat="1" ht="12.75">
      <c r="B21" s="385">
        <v>6</v>
      </c>
      <c r="C21" s="1190" t="s">
        <v>159</v>
      </c>
      <c r="D21" s="1191"/>
      <c r="E21" s="1192"/>
      <c r="F21" s="582"/>
      <c r="G21" s="682">
        <f>SUM(G16:G20)</f>
        <v>0</v>
      </c>
      <c r="H21" s="682">
        <f>SUM(H16:H20)</f>
        <v>0</v>
      </c>
      <c r="I21" s="816"/>
      <c r="J21" s="685"/>
      <c r="K21" s="682">
        <f>SUM(K16:K20)</f>
        <v>0</v>
      </c>
      <c r="L21" s="694">
        <f>SUM(L16:L20)</f>
        <v>0</v>
      </c>
    </row>
    <row r="22" spans="2:12" s="49" customFormat="1" ht="12.75" customHeight="1">
      <c r="B22" s="233" t="s">
        <v>753</v>
      </c>
      <c r="C22" s="37"/>
      <c r="D22" s="37"/>
      <c r="E22" s="37"/>
      <c r="F22" s="914"/>
      <c r="G22" s="915"/>
      <c r="H22" s="915"/>
      <c r="I22" s="942"/>
      <c r="J22" s="917"/>
      <c r="K22" s="918"/>
      <c r="L22" s="919"/>
    </row>
    <row r="23" spans="2:12" s="34" customFormat="1" ht="12.75" customHeight="1">
      <c r="B23" s="205">
        <v>7</v>
      </c>
      <c r="C23" s="1187"/>
      <c r="D23" s="1188"/>
      <c r="E23" s="1189"/>
      <c r="F23" s="454"/>
      <c r="G23" s="520"/>
      <c r="H23" s="520"/>
      <c r="I23" s="427"/>
      <c r="J23" s="796"/>
      <c r="K23" s="534"/>
      <c r="L23" s="523"/>
    </row>
    <row r="24" spans="2:12" s="34" customFormat="1" ht="12.75" customHeight="1">
      <c r="B24" s="205">
        <v>8</v>
      </c>
      <c r="C24" s="1187"/>
      <c r="D24" s="1188"/>
      <c r="E24" s="1189"/>
      <c r="F24" s="453"/>
      <c r="G24" s="514"/>
      <c r="H24" s="514"/>
      <c r="I24" s="426"/>
      <c r="J24" s="796"/>
      <c r="K24" s="531"/>
      <c r="L24" s="518"/>
    </row>
    <row r="25" spans="1:12" s="34" customFormat="1" ht="12.75" customHeight="1">
      <c r="A25" s="37"/>
      <c r="B25" s="223">
        <v>9</v>
      </c>
      <c r="C25" s="1187"/>
      <c r="D25" s="1188"/>
      <c r="E25" s="1189"/>
      <c r="F25" s="453"/>
      <c r="G25" s="514"/>
      <c r="H25" s="514"/>
      <c r="I25" s="426"/>
      <c r="J25" s="796"/>
      <c r="K25" s="531"/>
      <c r="L25" s="518"/>
    </row>
    <row r="26" spans="1:12" s="34" customFormat="1" ht="12.75" customHeight="1">
      <c r="A26" s="37"/>
      <c r="B26" s="223">
        <v>10</v>
      </c>
      <c r="C26" s="1187"/>
      <c r="D26" s="1188"/>
      <c r="E26" s="1189"/>
      <c r="F26" s="453"/>
      <c r="G26" s="514"/>
      <c r="H26" s="514"/>
      <c r="I26" s="426"/>
      <c r="J26" s="796"/>
      <c r="K26" s="531"/>
      <c r="L26" s="518"/>
    </row>
    <row r="27" spans="1:12" s="34" customFormat="1" ht="12.75" customHeight="1">
      <c r="A27" s="37"/>
      <c r="B27" s="223">
        <v>11</v>
      </c>
      <c r="C27" s="1187"/>
      <c r="D27" s="1188"/>
      <c r="E27" s="1189"/>
      <c r="F27" s="911"/>
      <c r="G27" s="912"/>
      <c r="H27" s="912"/>
      <c r="I27" s="939"/>
      <c r="J27" s="940"/>
      <c r="K27" s="941"/>
      <c r="L27" s="913"/>
    </row>
    <row r="28" spans="1:12" s="34" customFormat="1" ht="12.75" customHeight="1">
      <c r="A28" s="37"/>
      <c r="B28" s="385">
        <v>12</v>
      </c>
      <c r="C28" s="1190" t="s">
        <v>159</v>
      </c>
      <c r="D28" s="1191"/>
      <c r="E28" s="1192"/>
      <c r="F28" s="582"/>
      <c r="G28" s="682">
        <f>SUM(G23:G27)</f>
        <v>0</v>
      </c>
      <c r="H28" s="682">
        <f>SUM(H23:H27)</f>
        <v>0</v>
      </c>
      <c r="I28" s="816"/>
      <c r="J28" s="685"/>
      <c r="K28" s="943">
        <f>SUM(K23:K27)</f>
        <v>0</v>
      </c>
      <c r="L28" s="694">
        <f>SUM(L23:L27)</f>
        <v>0</v>
      </c>
    </row>
    <row r="29" spans="2:12" s="34" customFormat="1" ht="12.75" customHeight="1">
      <c r="B29" s="233" t="s">
        <v>754</v>
      </c>
      <c r="C29" s="37"/>
      <c r="D29" s="37"/>
      <c r="E29" s="37"/>
      <c r="F29" s="914"/>
      <c r="G29" s="915"/>
      <c r="H29" s="915"/>
      <c r="I29" s="942"/>
      <c r="J29" s="917"/>
      <c r="K29" s="918"/>
      <c r="L29" s="919"/>
    </row>
    <row r="30" spans="2:12" s="34" customFormat="1" ht="12.75" customHeight="1">
      <c r="B30" s="223">
        <v>13</v>
      </c>
      <c r="C30" s="1187"/>
      <c r="D30" s="1188"/>
      <c r="E30" s="1189"/>
      <c r="F30" s="454"/>
      <c r="G30" s="520"/>
      <c r="H30" s="520"/>
      <c r="I30" s="427"/>
      <c r="J30" s="796"/>
      <c r="K30" s="534"/>
      <c r="L30" s="523"/>
    </row>
    <row r="31" spans="2:12" s="34" customFormat="1" ht="12.75" customHeight="1">
      <c r="B31" s="223">
        <v>14</v>
      </c>
      <c r="C31" s="1187"/>
      <c r="D31" s="1188"/>
      <c r="E31" s="1189"/>
      <c r="F31" s="453"/>
      <c r="G31" s="514"/>
      <c r="H31" s="514"/>
      <c r="I31" s="426"/>
      <c r="J31" s="796"/>
      <c r="K31" s="531"/>
      <c r="L31" s="518"/>
    </row>
    <row r="32" spans="2:12" s="34" customFormat="1" ht="12.75" customHeight="1">
      <c r="B32" s="223">
        <v>15</v>
      </c>
      <c r="C32" s="1187"/>
      <c r="D32" s="1188"/>
      <c r="E32" s="1189"/>
      <c r="F32" s="453"/>
      <c r="G32" s="514"/>
      <c r="H32" s="514"/>
      <c r="I32" s="426"/>
      <c r="J32" s="796"/>
      <c r="K32" s="531"/>
      <c r="L32" s="518"/>
    </row>
    <row r="33" spans="2:12" s="34" customFormat="1" ht="12.75" customHeight="1">
      <c r="B33" s="223">
        <v>16</v>
      </c>
      <c r="C33" s="1187"/>
      <c r="D33" s="1188"/>
      <c r="E33" s="1189"/>
      <c r="F33" s="453"/>
      <c r="G33" s="514"/>
      <c r="H33" s="514"/>
      <c r="I33" s="426"/>
      <c r="J33" s="796"/>
      <c r="K33" s="531"/>
      <c r="L33" s="518"/>
    </row>
    <row r="34" spans="2:12" s="34" customFormat="1" ht="12.75" customHeight="1">
      <c r="B34" s="223">
        <v>17</v>
      </c>
      <c r="C34" s="1187"/>
      <c r="D34" s="1188"/>
      <c r="E34" s="1189"/>
      <c r="F34" s="911"/>
      <c r="G34" s="912"/>
      <c r="H34" s="912"/>
      <c r="I34" s="939"/>
      <c r="J34" s="940"/>
      <c r="K34" s="941"/>
      <c r="L34" s="913"/>
    </row>
    <row r="35" spans="2:12" s="34" customFormat="1" ht="12.75" customHeight="1">
      <c r="B35" s="385">
        <v>18</v>
      </c>
      <c r="C35" s="1190" t="s">
        <v>159</v>
      </c>
      <c r="D35" s="1191"/>
      <c r="E35" s="1192"/>
      <c r="F35" s="582"/>
      <c r="G35" s="682">
        <f>SUM(G30:G34)</f>
        <v>0</v>
      </c>
      <c r="H35" s="682">
        <f>SUM(H30:H34)</f>
        <v>0</v>
      </c>
      <c r="I35" s="816"/>
      <c r="J35" s="685"/>
      <c r="K35" s="943">
        <f>SUM(K30:K34)</f>
        <v>0</v>
      </c>
      <c r="L35" s="694">
        <f>SUM(L30:L34)</f>
        <v>0</v>
      </c>
    </row>
    <row r="36" spans="2:12" s="34" customFormat="1" ht="12.75" customHeight="1">
      <c r="B36" s="234" t="s">
        <v>755</v>
      </c>
      <c r="C36" s="128"/>
      <c r="D36" s="128"/>
      <c r="E36" s="128"/>
      <c r="F36" s="914"/>
      <c r="G36" s="915"/>
      <c r="H36" s="915"/>
      <c r="I36" s="942"/>
      <c r="J36" s="917"/>
      <c r="K36" s="918"/>
      <c r="L36" s="919"/>
    </row>
    <row r="37" spans="1:12" s="34" customFormat="1" ht="12.75" customHeight="1">
      <c r="A37" s="37"/>
      <c r="B37" s="223">
        <v>19</v>
      </c>
      <c r="C37" s="1187"/>
      <c r="D37" s="1188"/>
      <c r="E37" s="1189"/>
      <c r="F37" s="454"/>
      <c r="G37" s="520"/>
      <c r="H37" s="520"/>
      <c r="I37" s="427"/>
      <c r="J37" s="796"/>
      <c r="K37" s="534"/>
      <c r="L37" s="523"/>
    </row>
    <row r="38" spans="2:12" s="34" customFormat="1" ht="12.75" customHeight="1">
      <c r="B38" s="223">
        <v>20</v>
      </c>
      <c r="C38" s="1187"/>
      <c r="D38" s="1188"/>
      <c r="E38" s="1189"/>
      <c r="F38" s="453"/>
      <c r="G38" s="514"/>
      <c r="H38" s="514"/>
      <c r="I38" s="426"/>
      <c r="J38" s="796"/>
      <c r="K38" s="531"/>
      <c r="L38" s="518"/>
    </row>
    <row r="39" spans="2:12" s="34" customFormat="1" ht="12.75" customHeight="1">
      <c r="B39" s="223">
        <v>21</v>
      </c>
      <c r="C39" s="1187"/>
      <c r="D39" s="1188"/>
      <c r="E39" s="1189"/>
      <c r="F39" s="453"/>
      <c r="G39" s="514"/>
      <c r="H39" s="514"/>
      <c r="I39" s="426"/>
      <c r="J39" s="796"/>
      <c r="K39" s="531"/>
      <c r="L39" s="518"/>
    </row>
    <row r="40" spans="2:12" s="34" customFormat="1" ht="12.75" customHeight="1">
      <c r="B40" s="223">
        <v>22</v>
      </c>
      <c r="C40" s="1187"/>
      <c r="D40" s="1188"/>
      <c r="E40" s="1189"/>
      <c r="F40" s="453"/>
      <c r="G40" s="514"/>
      <c r="H40" s="514"/>
      <c r="I40" s="426"/>
      <c r="J40" s="796"/>
      <c r="K40" s="531"/>
      <c r="L40" s="518"/>
    </row>
    <row r="41" spans="2:12" s="34" customFormat="1" ht="12.75">
      <c r="B41" s="223">
        <v>23</v>
      </c>
      <c r="C41" s="1187"/>
      <c r="D41" s="1188"/>
      <c r="E41" s="1189"/>
      <c r="F41" s="911"/>
      <c r="G41" s="912"/>
      <c r="H41" s="912"/>
      <c r="I41" s="939"/>
      <c r="J41" s="940"/>
      <c r="K41" s="941"/>
      <c r="L41" s="913"/>
    </row>
    <row r="42" spans="2:12" s="34" customFormat="1" ht="13.5" thickBot="1">
      <c r="B42" s="434">
        <v>24</v>
      </c>
      <c r="C42" s="1201" t="s">
        <v>159</v>
      </c>
      <c r="D42" s="1202"/>
      <c r="E42" s="1203"/>
      <c r="F42" s="588"/>
      <c r="G42" s="676">
        <f>SUM(G37:G41)</f>
        <v>0</v>
      </c>
      <c r="H42" s="676">
        <f>SUM(H37:H41)</f>
        <v>0</v>
      </c>
      <c r="I42" s="823"/>
      <c r="J42" s="944"/>
      <c r="K42" s="945">
        <f>SUM(K37:K41)</f>
        <v>0</v>
      </c>
      <c r="L42" s="946">
        <f>SUM(L37:L41)</f>
        <v>0</v>
      </c>
    </row>
    <row r="43" spans="2:12" s="34" customFormat="1" ht="13.5" thickBot="1">
      <c r="B43" s="235">
        <v>25</v>
      </c>
      <c r="C43" s="236" t="s">
        <v>756</v>
      </c>
      <c r="D43" s="209"/>
      <c r="E43" s="209"/>
      <c r="F43" s="423"/>
      <c r="G43" s="529">
        <f>SUM(G21,G28,G35,G42)</f>
        <v>0</v>
      </c>
      <c r="H43" s="529">
        <f>SUM(H21,H28,H35,H42)</f>
        <v>0</v>
      </c>
      <c r="I43" s="688"/>
      <c r="J43" s="689"/>
      <c r="K43" s="690">
        <f>SUM(K21,K28,K35,K42)</f>
        <v>0</v>
      </c>
      <c r="L43" s="532">
        <f>SUM(L21,L28,L35,L42)</f>
        <v>0</v>
      </c>
    </row>
    <row r="44" spans="2:12" s="167" customFormat="1" ht="15.75" customHeight="1" hidden="1" thickBot="1">
      <c r="B44" s="193" t="s">
        <v>432</v>
      </c>
      <c r="C44" s="237"/>
      <c r="D44" s="238"/>
      <c r="E44" s="238"/>
      <c r="F44" s="425"/>
      <c r="G44" s="530"/>
      <c r="H44" s="530"/>
      <c r="I44" s="428"/>
      <c r="J44" s="468"/>
      <c r="K44" s="535"/>
      <c r="L44" s="536"/>
    </row>
    <row r="45" spans="2:12" s="34" customFormat="1" ht="12.75" customHeight="1" hidden="1">
      <c r="B45" s="232" t="s">
        <v>13</v>
      </c>
      <c r="C45" s="64"/>
      <c r="D45" s="64"/>
      <c r="E45" s="64"/>
      <c r="F45" s="418"/>
      <c r="G45" s="516"/>
      <c r="H45" s="516"/>
      <c r="I45" s="421"/>
      <c r="J45" s="469"/>
      <c r="K45" s="525"/>
      <c r="L45" s="526"/>
    </row>
    <row r="46" spans="2:12" s="34" customFormat="1" ht="12.75" customHeight="1" hidden="1">
      <c r="B46" s="239">
        <v>26</v>
      </c>
      <c r="C46" s="1220"/>
      <c r="D46" s="1221"/>
      <c r="E46" s="1222"/>
      <c r="F46" s="454"/>
      <c r="G46" s="520"/>
      <c r="H46" s="520"/>
      <c r="I46" s="427"/>
      <c r="J46" s="820"/>
      <c r="K46" s="534"/>
      <c r="L46" s="523"/>
    </row>
    <row r="47" spans="2:12" s="34" customFormat="1" ht="12.75" customHeight="1" hidden="1">
      <c r="B47" s="239">
        <v>27</v>
      </c>
      <c r="C47" s="1220"/>
      <c r="D47" s="1221"/>
      <c r="E47" s="1222"/>
      <c r="F47" s="454"/>
      <c r="G47" s="520"/>
      <c r="H47" s="520"/>
      <c r="I47" s="427"/>
      <c r="J47" s="820"/>
      <c r="K47" s="534"/>
      <c r="L47" s="523"/>
    </row>
    <row r="48" spans="2:13" s="34" customFormat="1" ht="12.75" customHeight="1" hidden="1">
      <c r="B48" s="239">
        <v>28</v>
      </c>
      <c r="C48" s="1220"/>
      <c r="D48" s="1221"/>
      <c r="E48" s="1222"/>
      <c r="F48" s="454"/>
      <c r="G48" s="520"/>
      <c r="H48" s="520"/>
      <c r="I48" s="427"/>
      <c r="J48" s="820"/>
      <c r="K48" s="534"/>
      <c r="L48" s="523"/>
      <c r="M48" s="1"/>
    </row>
    <row r="49" spans="2:13" s="34" customFormat="1" ht="12.75" customHeight="1" hidden="1">
      <c r="B49" s="205">
        <v>29</v>
      </c>
      <c r="C49" s="1220"/>
      <c r="D49" s="1221"/>
      <c r="E49" s="1222"/>
      <c r="F49" s="453"/>
      <c r="G49" s="514"/>
      <c r="H49" s="514"/>
      <c r="I49" s="426"/>
      <c r="J49" s="796"/>
      <c r="K49" s="531"/>
      <c r="L49" s="518"/>
      <c r="M49" s="1" t="s">
        <v>501</v>
      </c>
    </row>
    <row r="50" spans="2:13" s="34" customFormat="1" ht="12.75" customHeight="1" hidden="1">
      <c r="B50" s="205">
        <v>30</v>
      </c>
      <c r="C50" s="1220"/>
      <c r="D50" s="1221"/>
      <c r="E50" s="1222"/>
      <c r="F50" s="453"/>
      <c r="G50" s="514"/>
      <c r="H50" s="514"/>
      <c r="I50" s="426"/>
      <c r="J50" s="796"/>
      <c r="K50" s="531"/>
      <c r="L50" s="518"/>
      <c r="M50" s="1" t="s">
        <v>441</v>
      </c>
    </row>
    <row r="51" spans="2:12" s="34" customFormat="1" ht="12.75" customHeight="1" hidden="1">
      <c r="B51" s="205">
        <v>31</v>
      </c>
      <c r="C51" s="1220"/>
      <c r="D51" s="1221"/>
      <c r="E51" s="1222"/>
      <c r="F51" s="453"/>
      <c r="G51" s="514"/>
      <c r="H51" s="514"/>
      <c r="I51" s="426"/>
      <c r="J51" s="796"/>
      <c r="K51" s="531"/>
      <c r="L51" s="518"/>
    </row>
    <row r="52" spans="2:12" s="49" customFormat="1" ht="12.75" hidden="1">
      <c r="B52" s="205">
        <v>32</v>
      </c>
      <c r="C52" s="1187"/>
      <c r="D52" s="1188"/>
      <c r="E52" s="1189"/>
      <c r="F52" s="453"/>
      <c r="G52" s="514"/>
      <c r="H52" s="514"/>
      <c r="I52" s="426"/>
      <c r="J52" s="796"/>
      <c r="K52" s="531"/>
      <c r="L52" s="518"/>
    </row>
    <row r="53" spans="2:12" s="49" customFormat="1" ht="12.75" hidden="1">
      <c r="B53" s="385">
        <v>33</v>
      </c>
      <c r="C53" s="1190" t="s">
        <v>369</v>
      </c>
      <c r="D53" s="1191"/>
      <c r="E53" s="1192"/>
      <c r="F53" s="582"/>
      <c r="G53" s="682">
        <f>SUM(G46:G52)</f>
        <v>0</v>
      </c>
      <c r="H53" s="682">
        <f>SUM(H46:H52)</f>
        <v>0</v>
      </c>
      <c r="I53" s="691"/>
      <c r="J53" s="692"/>
      <c r="K53" s="693">
        <f>SUM(K46:K52)</f>
        <v>0</v>
      </c>
      <c r="L53" s="694">
        <f>SUM(L46:L52)</f>
        <v>0</v>
      </c>
    </row>
    <row r="54" spans="2:12" s="34" customFormat="1" ht="12.75" customHeight="1" hidden="1">
      <c r="B54" s="234" t="s">
        <v>14</v>
      </c>
      <c r="C54" s="128"/>
      <c r="D54" s="128"/>
      <c r="E54" s="128"/>
      <c r="F54" s="424"/>
      <c r="G54" s="486"/>
      <c r="H54" s="486"/>
      <c r="I54" s="457"/>
      <c r="J54" s="467"/>
      <c r="K54" s="533"/>
      <c r="L54" s="487"/>
    </row>
    <row r="55" spans="1:12" s="34" customFormat="1" ht="12.75" customHeight="1" hidden="1">
      <c r="A55" s="37"/>
      <c r="B55" s="205">
        <v>34</v>
      </c>
      <c r="C55" s="1187"/>
      <c r="D55" s="1188"/>
      <c r="E55" s="1189"/>
      <c r="F55" s="454"/>
      <c r="G55" s="520"/>
      <c r="H55" s="520"/>
      <c r="I55" s="427"/>
      <c r="J55" s="796"/>
      <c r="K55" s="534"/>
      <c r="L55" s="523"/>
    </row>
    <row r="56" spans="1:12" s="34" customFormat="1" ht="12.75" customHeight="1" hidden="1">
      <c r="A56" s="37"/>
      <c r="B56" s="205">
        <v>35</v>
      </c>
      <c r="C56" s="1187"/>
      <c r="D56" s="1188"/>
      <c r="E56" s="1189"/>
      <c r="F56" s="454"/>
      <c r="G56" s="520"/>
      <c r="H56" s="520"/>
      <c r="I56" s="427"/>
      <c r="J56" s="796"/>
      <c r="K56" s="534"/>
      <c r="L56" s="523"/>
    </row>
    <row r="57" spans="2:12" s="34" customFormat="1" ht="12.75" customHeight="1" hidden="1">
      <c r="B57" s="205">
        <v>36</v>
      </c>
      <c r="C57" s="1187"/>
      <c r="D57" s="1188"/>
      <c r="E57" s="1189"/>
      <c r="F57" s="453"/>
      <c r="G57" s="514"/>
      <c r="H57" s="514"/>
      <c r="I57" s="426"/>
      <c r="J57" s="796"/>
      <c r="K57" s="531"/>
      <c r="L57" s="518"/>
    </row>
    <row r="58" spans="2:12" s="34" customFormat="1" ht="12.75" customHeight="1" hidden="1">
      <c r="B58" s="205">
        <v>37</v>
      </c>
      <c r="C58" s="1187"/>
      <c r="D58" s="1188"/>
      <c r="E58" s="1189"/>
      <c r="F58" s="453"/>
      <c r="G58" s="514"/>
      <c r="H58" s="514"/>
      <c r="I58" s="426"/>
      <c r="J58" s="796"/>
      <c r="K58" s="531"/>
      <c r="L58" s="518"/>
    </row>
    <row r="59" spans="2:12" s="34" customFormat="1" ht="12.75" customHeight="1" hidden="1">
      <c r="B59" s="205">
        <v>38</v>
      </c>
      <c r="C59" s="1187"/>
      <c r="D59" s="1188"/>
      <c r="E59" s="1189"/>
      <c r="F59" s="453"/>
      <c r="G59" s="514"/>
      <c r="H59" s="514"/>
      <c r="I59" s="426"/>
      <c r="J59" s="796"/>
      <c r="K59" s="531"/>
      <c r="L59" s="518"/>
    </row>
    <row r="60" spans="2:12" s="34" customFormat="1" ht="12.75" hidden="1">
      <c r="B60" s="205">
        <v>39</v>
      </c>
      <c r="C60" s="1187"/>
      <c r="D60" s="1188"/>
      <c r="E60" s="1189"/>
      <c r="F60" s="453"/>
      <c r="G60" s="514"/>
      <c r="H60" s="514"/>
      <c r="I60" s="426"/>
      <c r="J60" s="796"/>
      <c r="K60" s="531"/>
      <c r="L60" s="518"/>
    </row>
    <row r="61" spans="2:12" s="34" customFormat="1" ht="13.5" hidden="1" thickBot="1">
      <c r="B61" s="385">
        <v>40</v>
      </c>
      <c r="C61" s="1190" t="s">
        <v>369</v>
      </c>
      <c r="D61" s="1191"/>
      <c r="E61" s="1192"/>
      <c r="F61" s="582"/>
      <c r="G61" s="682">
        <f>SUM(G55:G60)</f>
        <v>0</v>
      </c>
      <c r="H61" s="682">
        <f>SUM(H55:H60)</f>
        <v>0</v>
      </c>
      <c r="I61" s="691"/>
      <c r="J61" s="695"/>
      <c r="K61" s="693">
        <f>SUM(K55:K60)</f>
        <v>0</v>
      </c>
      <c r="L61" s="694">
        <f>SUM(L55:L60)</f>
        <v>0</v>
      </c>
    </row>
    <row r="62" spans="2:12" s="34" customFormat="1" ht="13.5" hidden="1" thickBot="1">
      <c r="B62" s="235">
        <v>41</v>
      </c>
      <c r="C62" s="236" t="s">
        <v>15</v>
      </c>
      <c r="D62" s="209"/>
      <c r="E62" s="209"/>
      <c r="F62" s="423"/>
      <c r="G62" s="529">
        <f>G53+G61</f>
        <v>0</v>
      </c>
      <c r="H62" s="529">
        <f>H53+H61</f>
        <v>0</v>
      </c>
      <c r="I62" s="688"/>
      <c r="J62" s="689"/>
      <c r="K62" s="696">
        <f>K53+K61</f>
        <v>0</v>
      </c>
      <c r="L62" s="537">
        <f>L53+L61</f>
        <v>0</v>
      </c>
    </row>
    <row r="63" spans="2:12" s="34" customFormat="1" ht="30" customHeight="1" hidden="1" thickBot="1">
      <c r="B63" s="241">
        <v>42</v>
      </c>
      <c r="C63" s="1204" t="s">
        <v>528</v>
      </c>
      <c r="D63" s="1205"/>
      <c r="E63" s="1206"/>
      <c r="F63" s="420"/>
      <c r="G63" s="517">
        <f>G43+G62</f>
        <v>0</v>
      </c>
      <c r="H63" s="517">
        <f>H43+H62</f>
        <v>0</v>
      </c>
      <c r="I63" s="458"/>
      <c r="J63" s="470"/>
      <c r="K63" s="538">
        <f>K43+K62</f>
        <v>0</v>
      </c>
      <c r="L63" s="539">
        <f>L43+L62</f>
        <v>0</v>
      </c>
    </row>
    <row r="64" spans="2:12" s="167" customFormat="1" ht="6" customHeight="1">
      <c r="B64" s="242"/>
      <c r="C64" s="242"/>
      <c r="D64" s="242"/>
      <c r="E64" s="243"/>
      <c r="F64" s="244"/>
      <c r="G64" s="245"/>
      <c r="H64" s="245"/>
      <c r="I64" s="328"/>
      <c r="J64" s="246"/>
      <c r="K64" s="246"/>
      <c r="L64" s="247"/>
    </row>
    <row r="65" spans="2:12" s="34" customFormat="1" ht="12.75">
      <c r="B65" s="34" t="s">
        <v>807</v>
      </c>
      <c r="C65" s="151"/>
      <c r="D65" s="248"/>
      <c r="E65" s="45"/>
      <c r="F65" s="195"/>
      <c r="G65" s="249"/>
      <c r="H65" s="249"/>
      <c r="I65" s="459"/>
      <c r="J65" s="250"/>
      <c r="K65" s="250"/>
      <c r="L65" s="251"/>
    </row>
    <row r="66" spans="3:12" s="34" customFormat="1" ht="12.75">
      <c r="C66" s="151"/>
      <c r="G66" s="212"/>
      <c r="H66" s="212"/>
      <c r="I66" s="123"/>
      <c r="J66" s="213"/>
      <c r="K66" s="213"/>
      <c r="L66" s="212"/>
    </row>
    <row r="67" spans="7:11" s="34" customFormat="1" ht="12.75" customHeight="1">
      <c r="G67" s="212"/>
      <c r="H67" s="212"/>
      <c r="I67" s="123"/>
      <c r="J67" s="213"/>
      <c r="K67" s="212"/>
    </row>
    <row r="68" spans="2:11" s="34" customFormat="1" ht="12.75">
      <c r="B68" s="215"/>
      <c r="G68" s="212"/>
      <c r="H68" s="212"/>
      <c r="I68" s="123"/>
      <c r="J68" s="213"/>
      <c r="K68" s="212"/>
    </row>
    <row r="69" spans="2:11" s="34" customFormat="1" ht="12.75">
      <c r="B69" s="215"/>
      <c r="G69" s="212"/>
      <c r="H69" s="212"/>
      <c r="I69" s="123"/>
      <c r="J69" s="213"/>
      <c r="K69" s="212"/>
    </row>
    <row r="70" spans="2:11" s="34" customFormat="1" ht="12.75">
      <c r="B70" s="215"/>
      <c r="G70" s="212"/>
      <c r="H70" s="212"/>
      <c r="I70" s="123"/>
      <c r="J70" s="213"/>
      <c r="K70" s="212"/>
    </row>
    <row r="71" spans="2:11" s="34" customFormat="1" ht="12.75">
      <c r="B71" s="215"/>
      <c r="G71" s="212"/>
      <c r="H71" s="212"/>
      <c r="I71" s="123"/>
      <c r="J71" s="213"/>
      <c r="K71" s="212"/>
    </row>
  </sheetData>
  <sheetProtection password="D3F9" sheet="1" objects="1" scenarios="1"/>
  <mergeCells count="46">
    <mergeCell ref="C53:E53"/>
    <mergeCell ref="C27:E27"/>
    <mergeCell ref="C30:E30"/>
    <mergeCell ref="C39:E39"/>
    <mergeCell ref="C40:E40"/>
    <mergeCell ref="C35:E35"/>
    <mergeCell ref="C42:E42"/>
    <mergeCell ref="C31:E31"/>
    <mergeCell ref="C32:E32"/>
    <mergeCell ref="C37:E37"/>
    <mergeCell ref="C38:E38"/>
    <mergeCell ref="C34:E34"/>
    <mergeCell ref="C33:E33"/>
    <mergeCell ref="C28:E28"/>
    <mergeCell ref="C63:E63"/>
    <mergeCell ref="C52:E52"/>
    <mergeCell ref="C51:E51"/>
    <mergeCell ref="C41:E41"/>
    <mergeCell ref="C46:E46"/>
    <mergeCell ref="C47:E47"/>
    <mergeCell ref="C48:E48"/>
    <mergeCell ref="C56:E56"/>
    <mergeCell ref="C60:E60"/>
    <mergeCell ref="C55:E55"/>
    <mergeCell ref="C61:E61"/>
    <mergeCell ref="C50:E50"/>
    <mergeCell ref="C49:E49"/>
    <mergeCell ref="C57:E57"/>
    <mergeCell ref="C58:E58"/>
    <mergeCell ref="C59:E59"/>
    <mergeCell ref="C25:E25"/>
    <mergeCell ref="C20:E20"/>
    <mergeCell ref="C24:E24"/>
    <mergeCell ref="C26:E26"/>
    <mergeCell ref="K2:L2"/>
    <mergeCell ref="K3:L3"/>
    <mergeCell ref="K4:L4"/>
    <mergeCell ref="K5:L5"/>
    <mergeCell ref="C23:E23"/>
    <mergeCell ref="C21:E21"/>
    <mergeCell ref="C16:E16"/>
    <mergeCell ref="C17:E17"/>
    <mergeCell ref="C18:E18"/>
    <mergeCell ref="C19:E19"/>
    <mergeCell ref="B8:K8"/>
    <mergeCell ref="B7:K7"/>
  </mergeCells>
  <dataValidations count="1">
    <dataValidation type="list" allowBlank="1" showInputMessage="1" showErrorMessage="1" sqref="I16:I20 I55:I60 I46:I52 I37:I41 I30:I34 I23:I27">
      <formula1>$M$48:$M$50</formula1>
    </dataValidation>
  </dataValidations>
  <printOptions horizontalCentered="1"/>
  <pageMargins left="0.25" right="0.25" top="0.43" bottom="0.25" header="0.63" footer="0"/>
  <pageSetup fitToHeight="1" fitToWidth="1" horizontalDpi="600" verticalDpi="600" orientation="landscape" r:id="rId2"/>
  <headerFooter alignWithMargins="0">
    <oddHeader>&amp;LCommonwealth of Pennsylvania
Office of Developmental Programs
Cost Report for the Consolidated Waiver Program</oddHeader>
    <oddFooter>&amp;LEffective: 7/1/2016&amp;C&amp;P of &amp;N&amp;RVersion 12.0</oddFooter>
  </headerFooter>
  <rowBreaks count="1" manualBreakCount="1">
    <brk id="67" min="1" max="16383"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showGridLines="0" showZeros="0" zoomScale="85" zoomScaleNormal="85" zoomScaleSheetLayoutView="85" workbookViewId="0" topLeftCell="A1">
      <selection activeCell="H1" sqref="H1"/>
    </sheetView>
  </sheetViews>
  <sheetFormatPr defaultColWidth="8.8515625" defaultRowHeight="13.5" customHeight="1"/>
  <cols>
    <col min="1" max="1" width="3.7109375" style="90" customWidth="1"/>
    <col min="2" max="2" width="3.8515625" style="98" customWidth="1"/>
    <col min="3" max="3" width="3.7109375" style="90" customWidth="1"/>
    <col min="4" max="4" width="2.00390625" style="90" customWidth="1"/>
    <col min="5" max="5" width="1.7109375" style="90" customWidth="1"/>
    <col min="6" max="6" width="1.1484375" style="90" customWidth="1"/>
    <col min="7" max="7" width="2.00390625" style="90" customWidth="1"/>
    <col min="8" max="13" width="15.57421875" style="90" customWidth="1"/>
    <col min="14" max="14" width="18.28125" style="90" customWidth="1"/>
    <col min="15" max="15" width="21.140625" style="90" bestFit="1" customWidth="1"/>
    <col min="16" max="16" width="24.140625" style="90" customWidth="1"/>
    <col min="17" max="17" width="6.28125" style="90" customWidth="1"/>
    <col min="18" max="16384" width="8.8515625" style="90" customWidth="1"/>
  </cols>
  <sheetData>
    <row r="1" spans="2:16" ht="15" customHeight="1">
      <c r="B1" s="117"/>
      <c r="C1" s="28"/>
      <c r="D1" s="28"/>
      <c r="E1" s="28"/>
      <c r="F1" s="28"/>
      <c r="G1" s="28"/>
      <c r="H1" s="28"/>
      <c r="I1" s="28"/>
      <c r="J1" s="28"/>
      <c r="K1" s="28"/>
      <c r="L1" s="28"/>
      <c r="M1" s="28"/>
      <c r="N1" s="294" t="s">
        <v>242</v>
      </c>
      <c r="O1" s="1231">
        <f>'Certification Page'!$E$8</f>
        <v>0</v>
      </c>
      <c r="P1" s="1231"/>
    </row>
    <row r="2" spans="2:16" ht="15" customHeight="1">
      <c r="B2" s="117"/>
      <c r="C2" s="28"/>
      <c r="D2" s="28"/>
      <c r="E2" s="28"/>
      <c r="F2" s="28"/>
      <c r="G2" s="28"/>
      <c r="H2" s="28"/>
      <c r="I2" s="28"/>
      <c r="J2" s="28"/>
      <c r="K2" s="28"/>
      <c r="L2" s="28"/>
      <c r="M2" s="28"/>
      <c r="N2" s="294" t="s">
        <v>59</v>
      </c>
      <c r="O2" s="1110">
        <f>'Certification Page'!$T$8</f>
        <v>0</v>
      </c>
      <c r="P2" s="1111"/>
    </row>
    <row r="3" spans="2:16" ht="15" customHeight="1">
      <c r="B3" s="117"/>
      <c r="C3" s="28"/>
      <c r="D3" s="28"/>
      <c r="E3" s="28"/>
      <c r="F3" s="28"/>
      <c r="G3" s="28"/>
      <c r="H3" s="28"/>
      <c r="I3" s="28"/>
      <c r="J3" s="28"/>
      <c r="K3" s="28"/>
      <c r="L3" s="28"/>
      <c r="M3" s="28"/>
      <c r="N3" s="294" t="s">
        <v>133</v>
      </c>
      <c r="O3" s="1219" t="str">
        <f>TEXT('Certification Page'!$H$11,"MM/dd/YYYY")&amp;" to "&amp;TEXT('Certification Page'!$L$11,"MM/dd/YYYY")</f>
        <v>01/00/1900 to 06/30/2016</v>
      </c>
      <c r="P3" s="1219"/>
    </row>
    <row r="4" spans="2:16" ht="12.75" customHeight="1">
      <c r="B4" s="117"/>
      <c r="C4" s="28"/>
      <c r="D4" s="28"/>
      <c r="E4" s="28"/>
      <c r="F4" s="28"/>
      <c r="G4" s="28"/>
      <c r="H4" s="28"/>
      <c r="I4" s="28"/>
      <c r="J4" s="28"/>
      <c r="K4" s="28"/>
      <c r="L4" s="108"/>
      <c r="M4" s="108"/>
      <c r="N4" s="294" t="s">
        <v>381</v>
      </c>
      <c r="O4" s="1219" t="str">
        <f>'Certification Page'!$P$49&amp;" of "&amp;'Certification Page'!$R$49</f>
        <v>1 of 1</v>
      </c>
      <c r="P4" s="1219"/>
    </row>
    <row r="5" spans="2:15" ht="12.75" customHeight="1">
      <c r="B5" s="117"/>
      <c r="C5" s="28"/>
      <c r="D5" s="28"/>
      <c r="E5" s="28"/>
      <c r="F5" s="28"/>
      <c r="G5" s="28"/>
      <c r="H5" s="28"/>
      <c r="I5" s="28"/>
      <c r="J5" s="28"/>
      <c r="K5" s="28"/>
      <c r="L5" s="108"/>
      <c r="M5" s="108"/>
      <c r="N5" s="109"/>
      <c r="O5" s="99"/>
    </row>
    <row r="6" spans="2:15" ht="12.75" customHeight="1">
      <c r="B6" s="117"/>
      <c r="C6" s="28"/>
      <c r="D6" s="28"/>
      <c r="E6" s="28"/>
      <c r="F6" s="28"/>
      <c r="G6" s="28"/>
      <c r="H6" s="28"/>
      <c r="I6" s="28"/>
      <c r="J6" s="28"/>
      <c r="K6" s="28"/>
      <c r="L6" s="108"/>
      <c r="M6" s="108"/>
      <c r="N6" s="109"/>
      <c r="O6" s="99"/>
    </row>
    <row r="7" spans="2:14" ht="12.75" customHeight="1">
      <c r="B7" s="117"/>
      <c r="C7" s="28"/>
      <c r="D7" s="28"/>
      <c r="E7" s="28"/>
      <c r="F7" s="28"/>
      <c r="G7" s="28"/>
      <c r="H7" s="28"/>
      <c r="I7" s="28"/>
      <c r="J7" s="28"/>
      <c r="K7" s="28"/>
      <c r="L7" s="28"/>
      <c r="M7" s="28"/>
      <c r="N7" s="28"/>
    </row>
    <row r="8" spans="2:16" ht="15.75">
      <c r="B8" s="1229" t="s">
        <v>371</v>
      </c>
      <c r="C8" s="1229"/>
      <c r="D8" s="1229"/>
      <c r="E8" s="1229"/>
      <c r="F8" s="1229"/>
      <c r="G8" s="1229"/>
      <c r="H8" s="1229"/>
      <c r="I8" s="1229"/>
      <c r="J8" s="1229"/>
      <c r="K8" s="1229"/>
      <c r="L8" s="1229"/>
      <c r="M8" s="1229"/>
      <c r="N8" s="1229"/>
      <c r="O8" s="1229"/>
      <c r="P8" s="1229"/>
    </row>
    <row r="9" spans="2:16" ht="13.5" customHeight="1">
      <c r="B9" s="1230" t="s">
        <v>808</v>
      </c>
      <c r="C9" s="1230"/>
      <c r="D9" s="1230"/>
      <c r="E9" s="1230"/>
      <c r="F9" s="1230"/>
      <c r="G9" s="1230"/>
      <c r="H9" s="1230"/>
      <c r="I9" s="1230"/>
      <c r="J9" s="1230"/>
      <c r="K9" s="1230"/>
      <c r="L9" s="1230"/>
      <c r="M9" s="1230"/>
      <c r="N9" s="1230"/>
      <c r="O9" s="1230"/>
      <c r="P9" s="1230"/>
    </row>
    <row r="10" spans="1:16" ht="13.5" customHeight="1" thickBot="1">
      <c r="A10" s="91"/>
      <c r="B10" s="100"/>
      <c r="C10" s="100"/>
      <c r="D10" s="100"/>
      <c r="E10" s="100"/>
      <c r="F10" s="100"/>
      <c r="G10" s="100"/>
      <c r="H10" s="100"/>
      <c r="I10" s="100"/>
      <c r="J10" s="100"/>
      <c r="K10" s="100"/>
      <c r="L10" s="100"/>
      <c r="M10" s="100"/>
      <c r="N10" s="100"/>
      <c r="O10" s="100"/>
      <c r="P10" s="291" t="s">
        <v>126</v>
      </c>
    </row>
    <row r="11" spans="1:16" ht="13.5" customHeight="1">
      <c r="A11" s="91"/>
      <c r="B11" s="101"/>
      <c r="C11" s="91"/>
      <c r="D11" s="91"/>
      <c r="E11" s="91"/>
      <c r="F11" s="91"/>
      <c r="G11" s="91"/>
      <c r="H11" s="91"/>
      <c r="I11" s="91"/>
      <c r="J11" s="91"/>
      <c r="K11" s="91"/>
      <c r="L11" s="91"/>
      <c r="M11" s="91"/>
      <c r="N11" s="91"/>
      <c r="O11" s="91"/>
      <c r="P11" s="314" t="s">
        <v>171</v>
      </c>
    </row>
    <row r="12" spans="1:17" s="151" customFormat="1" ht="13.5" customHeight="1" thickBot="1">
      <c r="A12" s="150"/>
      <c r="B12" s="175" t="s">
        <v>372</v>
      </c>
      <c r="C12" s="175"/>
      <c r="D12" s="150"/>
      <c r="E12" s="150"/>
      <c r="F12" s="150"/>
      <c r="G12" s="150"/>
      <c r="H12" s="150"/>
      <c r="I12" s="150"/>
      <c r="J12" s="150"/>
      <c r="K12" s="150"/>
      <c r="L12" s="150"/>
      <c r="M12" s="150"/>
      <c r="N12" s="150"/>
      <c r="O12" s="150"/>
      <c r="P12" s="315" t="s">
        <v>156</v>
      </c>
      <c r="Q12" s="150"/>
    </row>
    <row r="13" spans="2:16" s="151" customFormat="1" ht="12.75" customHeight="1">
      <c r="B13" s="252">
        <v>1</v>
      </c>
      <c r="C13" s="253"/>
      <c r="D13" s="253" t="s">
        <v>726</v>
      </c>
      <c r="E13" s="253"/>
      <c r="F13" s="253"/>
      <c r="G13" s="253"/>
      <c r="H13" s="253"/>
      <c r="I13" s="253"/>
      <c r="J13" s="253"/>
      <c r="K13" s="253"/>
      <c r="L13" s="253"/>
      <c r="M13" s="253"/>
      <c r="N13" s="253"/>
      <c r="O13" s="253"/>
      <c r="P13" s="550"/>
    </row>
    <row r="14" spans="2:16" s="151" customFormat="1" ht="12.75" customHeight="1">
      <c r="B14" s="254">
        <v>2</v>
      </c>
      <c r="C14" s="255"/>
      <c r="D14" s="255" t="s">
        <v>727</v>
      </c>
      <c r="E14" s="255"/>
      <c r="F14" s="255"/>
      <c r="G14" s="255"/>
      <c r="H14" s="255"/>
      <c r="I14" s="255"/>
      <c r="J14" s="255"/>
      <c r="K14" s="255"/>
      <c r="L14" s="255"/>
      <c r="M14" s="255"/>
      <c r="N14" s="255"/>
      <c r="O14" s="255"/>
      <c r="P14" s="540"/>
    </row>
    <row r="15" spans="2:16" s="151" customFormat="1" ht="12.75" customHeight="1">
      <c r="B15" s="254">
        <v>3</v>
      </c>
      <c r="C15" s="255"/>
      <c r="D15" s="255" t="s">
        <v>728</v>
      </c>
      <c r="E15" s="255"/>
      <c r="F15" s="255"/>
      <c r="G15" s="255"/>
      <c r="H15" s="255"/>
      <c r="I15" s="255"/>
      <c r="J15" s="255"/>
      <c r="K15" s="255"/>
      <c r="L15" s="255"/>
      <c r="M15" s="255"/>
      <c r="N15" s="255"/>
      <c r="O15" s="255"/>
      <c r="P15" s="540"/>
    </row>
    <row r="16" spans="2:16" s="151" customFormat="1" ht="12.75" customHeight="1">
      <c r="B16" s="256">
        <v>4</v>
      </c>
      <c r="C16" s="257"/>
      <c r="D16" s="257" t="s">
        <v>177</v>
      </c>
      <c r="E16" s="257"/>
      <c r="F16" s="257"/>
      <c r="G16" s="257"/>
      <c r="H16" s="257"/>
      <c r="I16" s="257"/>
      <c r="J16" s="257"/>
      <c r="K16" s="257"/>
      <c r="L16" s="257"/>
      <c r="M16" s="257"/>
      <c r="N16" s="257"/>
      <c r="O16" s="257"/>
      <c r="P16" s="540"/>
    </row>
    <row r="17" spans="2:16" s="151" customFormat="1" ht="12.75" customHeight="1">
      <c r="B17" s="254">
        <v>5</v>
      </c>
      <c r="C17" s="255"/>
      <c r="D17" s="255" t="s">
        <v>178</v>
      </c>
      <c r="E17" s="255"/>
      <c r="F17" s="255"/>
      <c r="G17" s="255"/>
      <c r="H17" s="255"/>
      <c r="I17" s="255"/>
      <c r="J17" s="255"/>
      <c r="K17" s="255"/>
      <c r="L17" s="255"/>
      <c r="M17" s="255"/>
      <c r="N17" s="255"/>
      <c r="O17" s="255"/>
      <c r="P17" s="540"/>
    </row>
    <row r="18" spans="2:16" s="151" customFormat="1" ht="12.75" customHeight="1">
      <c r="B18" s="254">
        <v>6</v>
      </c>
      <c r="C18" s="255"/>
      <c r="D18" s="255" t="s">
        <v>463</v>
      </c>
      <c r="E18" s="255"/>
      <c r="F18" s="255"/>
      <c r="G18" s="255"/>
      <c r="H18" s="255"/>
      <c r="I18" s="255"/>
      <c r="J18" s="255"/>
      <c r="K18" s="255"/>
      <c r="L18" s="255"/>
      <c r="M18" s="255"/>
      <c r="N18" s="255"/>
      <c r="O18" s="255"/>
      <c r="P18" s="540"/>
    </row>
    <row r="19" spans="2:16" s="151" customFormat="1" ht="12.75" customHeight="1">
      <c r="B19" s="254">
        <v>7</v>
      </c>
      <c r="C19" s="255"/>
      <c r="D19" s="255" t="s">
        <v>729</v>
      </c>
      <c r="E19" s="255"/>
      <c r="F19" s="255"/>
      <c r="G19" s="255"/>
      <c r="H19" s="255"/>
      <c r="I19" s="255"/>
      <c r="J19" s="255"/>
      <c r="K19" s="255"/>
      <c r="L19" s="255"/>
      <c r="M19" s="255"/>
      <c r="N19" s="255"/>
      <c r="O19" s="255"/>
      <c r="P19" s="540"/>
    </row>
    <row r="20" spans="2:16" s="151" customFormat="1" ht="12.75" customHeight="1">
      <c r="B20" s="254">
        <v>8</v>
      </c>
      <c r="C20" s="255"/>
      <c r="D20" s="255" t="s">
        <v>179</v>
      </c>
      <c r="E20" s="255"/>
      <c r="F20" s="255"/>
      <c r="G20" s="255"/>
      <c r="H20" s="255"/>
      <c r="I20" s="255"/>
      <c r="J20" s="255"/>
      <c r="K20" s="255"/>
      <c r="L20" s="255"/>
      <c r="M20" s="255"/>
      <c r="N20" s="255"/>
      <c r="O20" s="255"/>
      <c r="P20" s="540"/>
    </row>
    <row r="21" spans="2:16" s="151" customFormat="1" ht="12.75" customHeight="1">
      <c r="B21" s="254">
        <v>9</v>
      </c>
      <c r="C21" s="255"/>
      <c r="D21" s="255" t="s">
        <v>180</v>
      </c>
      <c r="E21" s="255"/>
      <c r="F21" s="255"/>
      <c r="G21" s="255"/>
      <c r="H21" s="255"/>
      <c r="I21" s="255"/>
      <c r="J21" s="255"/>
      <c r="K21" s="255"/>
      <c r="L21" s="255"/>
      <c r="M21" s="255"/>
      <c r="N21" s="255"/>
      <c r="O21" s="255"/>
      <c r="P21" s="540"/>
    </row>
    <row r="22" spans="2:16" s="151" customFormat="1" ht="12.75" customHeight="1">
      <c r="B22" s="254">
        <v>10</v>
      </c>
      <c r="C22" s="255"/>
      <c r="D22" s="255" t="s">
        <v>181</v>
      </c>
      <c r="E22" s="255"/>
      <c r="F22" s="255"/>
      <c r="G22" s="255"/>
      <c r="H22" s="255"/>
      <c r="I22" s="255"/>
      <c r="J22" s="255"/>
      <c r="K22" s="255"/>
      <c r="L22" s="255"/>
      <c r="M22" s="255"/>
      <c r="N22" s="255"/>
      <c r="O22" s="255"/>
      <c r="P22" s="540"/>
    </row>
    <row r="23" spans="2:16" s="151" customFormat="1" ht="12.75" customHeight="1">
      <c r="B23" s="254">
        <v>11</v>
      </c>
      <c r="C23" s="255"/>
      <c r="D23" s="255" t="s">
        <v>182</v>
      </c>
      <c r="E23" s="255"/>
      <c r="F23" s="255"/>
      <c r="G23" s="255"/>
      <c r="H23" s="255"/>
      <c r="I23" s="255"/>
      <c r="J23" s="255"/>
      <c r="K23" s="255"/>
      <c r="L23" s="255"/>
      <c r="M23" s="255"/>
      <c r="N23" s="255"/>
      <c r="O23" s="255"/>
      <c r="P23" s="540"/>
    </row>
    <row r="24" spans="2:16" s="151" customFormat="1" ht="12.75" customHeight="1">
      <c r="B24" s="254">
        <v>12</v>
      </c>
      <c r="C24" s="255"/>
      <c r="D24" s="255" t="s">
        <v>433</v>
      </c>
      <c r="E24" s="255"/>
      <c r="F24" s="255"/>
      <c r="G24" s="255"/>
      <c r="H24" s="255"/>
      <c r="I24" s="255"/>
      <c r="J24" s="255"/>
      <c r="K24" s="255"/>
      <c r="L24" s="255"/>
      <c r="M24" s="255"/>
      <c r="N24" s="255"/>
      <c r="O24" s="255"/>
      <c r="P24" s="540"/>
    </row>
    <row r="25" spans="2:16" s="151" customFormat="1" ht="12.75" customHeight="1">
      <c r="B25" s="701">
        <v>13</v>
      </c>
      <c r="C25" s="702"/>
      <c r="D25" s="255" t="s">
        <v>541</v>
      </c>
      <c r="E25" s="702"/>
      <c r="F25" s="702"/>
      <c r="G25" s="702"/>
      <c r="H25" s="702"/>
      <c r="I25" s="702"/>
      <c r="J25" s="702"/>
      <c r="K25" s="702"/>
      <c r="L25" s="702"/>
      <c r="M25" s="702"/>
      <c r="N25" s="702"/>
      <c r="O25" s="702"/>
      <c r="P25" s="703"/>
    </row>
    <row r="26" spans="2:16" s="151" customFormat="1" ht="12.75" customHeight="1" thickBot="1">
      <c r="B26" s="664">
        <v>14</v>
      </c>
      <c r="C26" s="665"/>
      <c r="D26" s="665" t="s">
        <v>730</v>
      </c>
      <c r="E26" s="665"/>
      <c r="F26" s="665"/>
      <c r="G26" s="665"/>
      <c r="H26" s="665"/>
      <c r="I26" s="665"/>
      <c r="J26" s="665"/>
      <c r="K26" s="665"/>
      <c r="L26" s="665"/>
      <c r="M26" s="665"/>
      <c r="N26" s="665"/>
      <c r="O26" s="665"/>
      <c r="P26" s="541"/>
    </row>
    <row r="27" spans="2:17" s="151" customFormat="1" ht="19.5" customHeight="1" thickBot="1">
      <c r="B27" s="388">
        <v>15</v>
      </c>
      <c r="C27" s="355"/>
      <c r="D27" s="355"/>
      <c r="E27" s="355"/>
      <c r="F27" s="355"/>
      <c r="G27" s="355"/>
      <c r="H27" s="355"/>
      <c r="I27" s="356" t="s">
        <v>159</v>
      </c>
      <c r="J27" s="355"/>
      <c r="K27" s="355"/>
      <c r="L27" s="355"/>
      <c r="M27" s="355"/>
      <c r="N27" s="355"/>
      <c r="O27" s="355"/>
      <c r="P27" s="532">
        <f>SUM(P13:P26)</f>
        <v>0</v>
      </c>
      <c r="Q27" s="150"/>
    </row>
    <row r="28" spans="2:17" s="151" customFormat="1" ht="10.5" customHeight="1">
      <c r="B28" s="269"/>
      <c r="C28" s="175"/>
      <c r="D28" s="175"/>
      <c r="E28" s="175"/>
      <c r="F28" s="175"/>
      <c r="G28" s="175"/>
      <c r="H28" s="175"/>
      <c r="I28" s="270"/>
      <c r="J28" s="175"/>
      <c r="K28" s="175"/>
      <c r="L28" s="271"/>
      <c r="M28" s="271"/>
      <c r="N28" s="175"/>
      <c r="O28" s="175"/>
      <c r="P28" s="542"/>
      <c r="Q28" s="150"/>
    </row>
    <row r="29" spans="1:17" s="151" customFormat="1" ht="13.5" customHeight="1" thickBot="1">
      <c r="A29" s="150"/>
      <c r="B29" s="258" t="s">
        <v>373</v>
      </c>
      <c r="C29" s="258"/>
      <c r="D29" s="167"/>
      <c r="E29" s="167"/>
      <c r="F29" s="167"/>
      <c r="G29" s="167"/>
      <c r="H29" s="167"/>
      <c r="I29" s="167"/>
      <c r="J29" s="167"/>
      <c r="K29" s="167"/>
      <c r="L29" s="167"/>
      <c r="M29" s="167"/>
      <c r="N29" s="167"/>
      <c r="O29" s="167"/>
      <c r="P29" s="543"/>
      <c r="Q29" s="150"/>
    </row>
    <row r="30" spans="2:16" s="151" customFormat="1" ht="13.5" customHeight="1">
      <c r="B30" s="259">
        <v>16</v>
      </c>
      <c r="C30" s="1232"/>
      <c r="D30" s="1233"/>
      <c r="E30" s="1233"/>
      <c r="F30" s="1233"/>
      <c r="G30" s="1233"/>
      <c r="H30" s="1233"/>
      <c r="I30" s="1233"/>
      <c r="J30" s="1233"/>
      <c r="K30" s="1233"/>
      <c r="L30" s="1233"/>
      <c r="M30" s="1233"/>
      <c r="N30" s="1233"/>
      <c r="O30" s="1234"/>
      <c r="P30" s="544"/>
    </row>
    <row r="31" spans="2:16" s="151" customFormat="1" ht="12.75" customHeight="1">
      <c r="B31" s="260">
        <v>17</v>
      </c>
      <c r="C31" s="1223"/>
      <c r="D31" s="1224"/>
      <c r="E31" s="1224"/>
      <c r="F31" s="1224"/>
      <c r="G31" s="1224"/>
      <c r="H31" s="1224"/>
      <c r="I31" s="1224"/>
      <c r="J31" s="1224"/>
      <c r="K31" s="1224"/>
      <c r="L31" s="1224"/>
      <c r="M31" s="1224"/>
      <c r="N31" s="1224"/>
      <c r="O31" s="1225"/>
      <c r="P31" s="545"/>
    </row>
    <row r="32" spans="2:16" s="151" customFormat="1" ht="12.75" customHeight="1">
      <c r="B32" s="260">
        <v>18</v>
      </c>
      <c r="C32" s="1223"/>
      <c r="D32" s="1224"/>
      <c r="E32" s="1224"/>
      <c r="F32" s="1224"/>
      <c r="G32" s="1224"/>
      <c r="H32" s="1224"/>
      <c r="I32" s="1224"/>
      <c r="J32" s="1224"/>
      <c r="K32" s="1224"/>
      <c r="L32" s="1224"/>
      <c r="M32" s="1224"/>
      <c r="N32" s="1224"/>
      <c r="O32" s="1225"/>
      <c r="P32" s="545"/>
    </row>
    <row r="33" spans="2:16" s="151" customFormat="1" ht="13.5" customHeight="1" thickBot="1">
      <c r="B33" s="262">
        <v>19</v>
      </c>
      <c r="C33" s="1226"/>
      <c r="D33" s="1227"/>
      <c r="E33" s="1227"/>
      <c r="F33" s="1227"/>
      <c r="G33" s="1227"/>
      <c r="H33" s="1227"/>
      <c r="I33" s="1227"/>
      <c r="J33" s="1227"/>
      <c r="K33" s="1227"/>
      <c r="L33" s="1227"/>
      <c r="M33" s="1227"/>
      <c r="N33" s="1227"/>
      <c r="O33" s="1228"/>
      <c r="P33" s="545"/>
    </row>
    <row r="34" spans="2:16" s="151" customFormat="1" ht="17.25" customHeight="1" thickBot="1">
      <c r="B34" s="389">
        <v>20</v>
      </c>
      <c r="C34" s="263"/>
      <c r="D34" s="263"/>
      <c r="E34" s="263"/>
      <c r="F34" s="263"/>
      <c r="G34" s="263"/>
      <c r="H34" s="263"/>
      <c r="I34" s="321" t="s">
        <v>159</v>
      </c>
      <c r="J34" s="263"/>
      <c r="K34" s="263"/>
      <c r="L34" s="263"/>
      <c r="M34" s="263"/>
      <c r="N34" s="263"/>
      <c r="O34" s="263"/>
      <c r="P34" s="546">
        <f>SUM(P30:P33)</f>
        <v>0</v>
      </c>
    </row>
    <row r="35" spans="2:16" s="151" customFormat="1" ht="25.5" customHeight="1" thickBot="1">
      <c r="B35" s="265">
        <v>21</v>
      </c>
      <c r="C35" s="266" t="s">
        <v>374</v>
      </c>
      <c r="D35" s="267"/>
      <c r="E35" s="267"/>
      <c r="F35" s="267"/>
      <c r="G35" s="267"/>
      <c r="H35" s="267"/>
      <c r="I35" s="267"/>
      <c r="J35" s="267"/>
      <c r="K35" s="267"/>
      <c r="L35" s="267"/>
      <c r="M35" s="267"/>
      <c r="N35" s="267"/>
      <c r="O35" s="268"/>
      <c r="P35" s="528">
        <f>P27+P34</f>
        <v>0</v>
      </c>
    </row>
    <row r="36" s="151" customFormat="1" ht="13.5" customHeight="1">
      <c r="B36" s="264"/>
    </row>
    <row r="37" s="151" customFormat="1" ht="13.5" customHeight="1">
      <c r="B37" s="896" t="s">
        <v>740</v>
      </c>
    </row>
    <row r="38" s="151" customFormat="1" ht="13.5" customHeight="1">
      <c r="B38" s="264"/>
    </row>
    <row r="39" s="151" customFormat="1" ht="13.5" customHeight="1">
      <c r="B39" s="264"/>
    </row>
    <row r="40" s="151" customFormat="1" ht="13.5" customHeight="1">
      <c r="B40" s="264"/>
    </row>
    <row r="41" s="151" customFormat="1" ht="13.5" customHeight="1">
      <c r="B41" s="264"/>
    </row>
    <row r="42" s="151" customFormat="1" ht="13.5" customHeight="1">
      <c r="B42" s="264"/>
    </row>
  </sheetData>
  <sheetProtection password="D3F9" sheet="1" objects="1" scenarios="1"/>
  <mergeCells count="10">
    <mergeCell ref="O1:P1"/>
    <mergeCell ref="O2:P2"/>
    <mergeCell ref="O3:P3"/>
    <mergeCell ref="O4:P4"/>
    <mergeCell ref="C30:O30"/>
    <mergeCell ref="C31:O31"/>
    <mergeCell ref="C32:O32"/>
    <mergeCell ref="C33:O33"/>
    <mergeCell ref="B8:P8"/>
    <mergeCell ref="B9:P9"/>
  </mergeCells>
  <printOptions horizontalCentered="1"/>
  <pageMargins left="0.25" right="0.25" top="0.43" bottom="0.25" header="0.63" footer="0"/>
  <pageSetup fitToHeight="1" fitToWidth="1" horizontalDpi="600" verticalDpi="600" orientation="landscape" r:id="rId2"/>
  <headerFooter alignWithMargins="0">
    <oddHeader>&amp;LCommonwealth of Pennsylvania
Office of Developmental Programs
Cost Report for the Consolidated Waiver Program</oddHeader>
    <oddFooter>&amp;LEffective: 7/1/2016&amp;C&amp;P of &amp;N&amp;RVersion 12.0</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showGridLines="0" showZeros="0" zoomScale="85" zoomScaleNormal="85" zoomScaleSheetLayoutView="85" workbookViewId="0" topLeftCell="A1">
      <selection activeCell="P14" sqref="P14"/>
    </sheetView>
  </sheetViews>
  <sheetFormatPr defaultColWidth="8.8515625" defaultRowHeight="13.5" customHeight="1"/>
  <cols>
    <col min="1" max="1" width="3.7109375" style="1" customWidth="1"/>
    <col min="2" max="2" width="3.8515625" style="30" customWidth="1"/>
    <col min="3" max="3" width="3.7109375" style="1" customWidth="1"/>
    <col min="4" max="4" width="2.00390625" style="1" customWidth="1"/>
    <col min="5" max="5" width="1.7109375" style="1" customWidth="1"/>
    <col min="6" max="6" width="1.1484375" style="1" customWidth="1"/>
    <col min="7" max="7" width="2.00390625" style="1" customWidth="1"/>
    <col min="8" max="12" width="13.00390625" style="1" customWidth="1"/>
    <col min="13" max="14" width="8.57421875" style="1" customWidth="1"/>
    <col min="15" max="15" width="21.140625" style="1" bestFit="1" customWidth="1"/>
    <col min="16" max="16" width="19.8515625" style="1" customWidth="1"/>
    <col min="17" max="17" width="6.28125" style="1" customWidth="1"/>
    <col min="18" max="16384" width="8.8515625" style="1" customWidth="1"/>
  </cols>
  <sheetData>
    <row r="1" spans="5:16" ht="15" customHeight="1">
      <c r="E1" s="26"/>
      <c r="F1" s="26"/>
      <c r="G1" s="26"/>
      <c r="H1" s="26"/>
      <c r="I1" s="26"/>
      <c r="J1" s="26"/>
      <c r="K1" s="26"/>
      <c r="L1" s="26"/>
      <c r="M1" s="26"/>
      <c r="N1" s="294" t="s">
        <v>242</v>
      </c>
      <c r="O1" s="1231">
        <f>'Certification Page'!$E$8</f>
        <v>0</v>
      </c>
      <c r="P1" s="1231"/>
    </row>
    <row r="2" spans="5:16" ht="15" customHeight="1">
      <c r="E2" s="26"/>
      <c r="F2" s="26"/>
      <c r="G2" s="26"/>
      <c r="H2" s="26"/>
      <c r="I2" s="26"/>
      <c r="J2" s="26"/>
      <c r="K2" s="26"/>
      <c r="L2" s="26"/>
      <c r="M2" s="26"/>
      <c r="N2" s="294" t="s">
        <v>59</v>
      </c>
      <c r="O2" s="1110">
        <f>'Certification Page'!$T$8</f>
        <v>0</v>
      </c>
      <c r="P2" s="1111"/>
    </row>
    <row r="3" spans="5:16" ht="15" customHeight="1">
      <c r="E3" s="26"/>
      <c r="F3" s="26"/>
      <c r="G3" s="26"/>
      <c r="H3" s="26"/>
      <c r="I3" s="26"/>
      <c r="J3" s="26"/>
      <c r="K3" s="26"/>
      <c r="L3" s="26"/>
      <c r="M3" s="26"/>
      <c r="N3" s="294" t="s">
        <v>133</v>
      </c>
      <c r="O3" s="1219" t="str">
        <f>TEXT('Certification Page'!$H$11,"MM/dd/YYYY")&amp;" to "&amp;TEXT('Certification Page'!$L$11,"MM/dd/YYYY")</f>
        <v>01/00/1900 to 06/30/2016</v>
      </c>
      <c r="P3" s="1219"/>
    </row>
    <row r="4" spans="5:16" ht="12.75" customHeight="1">
      <c r="E4" s="26"/>
      <c r="F4" s="26"/>
      <c r="G4" s="26"/>
      <c r="H4" s="26"/>
      <c r="I4" s="26"/>
      <c r="J4" s="26"/>
      <c r="K4" s="26"/>
      <c r="L4" s="108"/>
      <c r="M4" s="108"/>
      <c r="N4" s="294" t="s">
        <v>381</v>
      </c>
      <c r="O4" s="1219" t="str">
        <f>'Certification Page'!$P$49&amp;" of "&amp;'Certification Page'!$R$49</f>
        <v>1 of 1</v>
      </c>
      <c r="P4" s="1219"/>
    </row>
    <row r="5" spans="5:15" ht="12.75" customHeight="1">
      <c r="E5" s="26"/>
      <c r="F5" s="26"/>
      <c r="G5" s="26"/>
      <c r="H5" s="26"/>
      <c r="I5" s="26"/>
      <c r="J5" s="26"/>
      <c r="K5" s="26"/>
      <c r="L5" s="108"/>
      <c r="M5" s="108"/>
      <c r="N5" s="109"/>
      <c r="O5" s="11"/>
    </row>
    <row r="6" spans="5:15" ht="12.75" customHeight="1">
      <c r="E6" s="26"/>
      <c r="F6" s="26"/>
      <c r="G6" s="26"/>
      <c r="H6" s="26"/>
      <c r="I6" s="26"/>
      <c r="J6" s="26"/>
      <c r="K6" s="26"/>
      <c r="L6" s="108"/>
      <c r="M6" s="108"/>
      <c r="N6" s="109"/>
      <c r="O6" s="11"/>
    </row>
    <row r="7" ht="12.75" customHeight="1"/>
    <row r="8" spans="2:16" s="273" customFormat="1" ht="13.5" customHeight="1">
      <c r="B8" s="1235" t="s">
        <v>763</v>
      </c>
      <c r="C8" s="1235"/>
      <c r="D8" s="1235"/>
      <c r="E8" s="1235"/>
      <c r="F8" s="1235"/>
      <c r="G8" s="1235"/>
      <c r="H8" s="1235"/>
      <c r="I8" s="1235"/>
      <c r="J8" s="1235"/>
      <c r="K8" s="1235"/>
      <c r="L8" s="1235"/>
      <c r="M8" s="1235"/>
      <c r="N8" s="1235"/>
      <c r="O8" s="1235"/>
      <c r="P8" s="1235"/>
    </row>
    <row r="9" spans="2:16" s="273" customFormat="1" ht="13.5" customHeight="1">
      <c r="B9" s="1236" t="s">
        <v>803</v>
      </c>
      <c r="C9" s="1236"/>
      <c r="D9" s="1236"/>
      <c r="E9" s="1236"/>
      <c r="F9" s="1236"/>
      <c r="G9" s="1236"/>
      <c r="H9" s="1236"/>
      <c r="I9" s="1236"/>
      <c r="J9" s="1236"/>
      <c r="K9" s="1236"/>
      <c r="L9" s="1236"/>
      <c r="M9" s="1236"/>
      <c r="N9" s="1236"/>
      <c r="O9" s="1236"/>
      <c r="P9" s="1236"/>
    </row>
    <row r="10" spans="2:16" s="273" customFormat="1" ht="13.5" customHeight="1">
      <c r="B10" s="272"/>
      <c r="C10" s="272"/>
      <c r="D10" s="272"/>
      <c r="E10" s="272"/>
      <c r="F10" s="272"/>
      <c r="G10" s="272"/>
      <c r="H10" s="272"/>
      <c r="I10" s="272"/>
      <c r="J10" s="272"/>
      <c r="K10" s="272"/>
      <c r="L10" s="272"/>
      <c r="M10" s="272"/>
      <c r="N10" s="272"/>
      <c r="O10" s="272"/>
      <c r="P10" s="272"/>
    </row>
    <row r="11" spans="2:16" s="273" customFormat="1" ht="13.5" customHeight="1" thickBot="1">
      <c r="B11" s="272"/>
      <c r="C11" s="272"/>
      <c r="D11" s="272"/>
      <c r="E11" s="272"/>
      <c r="F11" s="272"/>
      <c r="G11" s="272"/>
      <c r="H11" s="272"/>
      <c r="I11" s="272"/>
      <c r="J11" s="272"/>
      <c r="K11" s="272"/>
      <c r="L11" s="272"/>
      <c r="M11" s="272"/>
      <c r="N11" s="272"/>
      <c r="O11" s="272"/>
      <c r="P11" s="292" t="s">
        <v>126</v>
      </c>
    </row>
    <row r="12" spans="2:16" ht="13.5" customHeight="1">
      <c r="B12" s="31"/>
      <c r="C12" s="14"/>
      <c r="D12" s="8"/>
      <c r="E12" s="8"/>
      <c r="F12" s="8"/>
      <c r="G12" s="8"/>
      <c r="H12" s="8"/>
      <c r="I12" s="8"/>
      <c r="J12" s="8"/>
      <c r="K12" s="8"/>
      <c r="L12" s="8"/>
      <c r="M12" s="8"/>
      <c r="N12" s="8"/>
      <c r="O12" s="8"/>
      <c r="P12" s="312" t="s">
        <v>171</v>
      </c>
    </row>
    <row r="13" spans="1:17" ht="13.5" customHeight="1" thickBot="1">
      <c r="A13" s="2"/>
      <c r="B13" s="58" t="s">
        <v>757</v>
      </c>
      <c r="C13" s="58"/>
      <c r="D13" s="34"/>
      <c r="E13" s="34"/>
      <c r="F13" s="34"/>
      <c r="G13" s="34"/>
      <c r="H13" s="34"/>
      <c r="I13" s="34"/>
      <c r="J13" s="34"/>
      <c r="K13" s="34"/>
      <c r="L13" s="34"/>
      <c r="M13" s="34"/>
      <c r="N13" s="34"/>
      <c r="O13" s="34"/>
      <c r="P13" s="313" t="s">
        <v>156</v>
      </c>
      <c r="Q13" s="2"/>
    </row>
    <row r="14" spans="2:17" s="19" customFormat="1" ht="18" customHeight="1">
      <c r="B14" s="390">
        <v>1</v>
      </c>
      <c r="C14" s="300"/>
      <c r="D14" s="300" t="s">
        <v>183</v>
      </c>
      <c r="E14" s="300"/>
      <c r="F14" s="300"/>
      <c r="G14" s="300"/>
      <c r="H14" s="300"/>
      <c r="I14" s="300"/>
      <c r="J14" s="300"/>
      <c r="K14" s="300"/>
      <c r="L14" s="300"/>
      <c r="M14" s="300"/>
      <c r="N14" s="300"/>
      <c r="O14" s="391"/>
      <c r="P14" s="547"/>
      <c r="Q14" s="25"/>
    </row>
    <row r="15" spans="2:17" s="19" customFormat="1" ht="18" customHeight="1">
      <c r="B15" s="392">
        <v>2</v>
      </c>
      <c r="C15" s="296"/>
      <c r="D15" s="296" t="s">
        <v>243</v>
      </c>
      <c r="E15" s="296"/>
      <c r="F15" s="296"/>
      <c r="G15" s="296"/>
      <c r="H15" s="296"/>
      <c r="I15" s="296"/>
      <c r="J15" s="296"/>
      <c r="K15" s="296"/>
      <c r="L15" s="296"/>
      <c r="M15" s="296"/>
      <c r="N15" s="296"/>
      <c r="O15" s="393"/>
      <c r="P15" s="548"/>
      <c r="Q15" s="25"/>
    </row>
    <row r="16" spans="2:17" s="19" customFormat="1" ht="18" customHeight="1">
      <c r="B16" s="392">
        <v>3</v>
      </c>
      <c r="C16" s="296"/>
      <c r="D16" s="296" t="s">
        <v>184</v>
      </c>
      <c r="E16" s="296"/>
      <c r="F16" s="296"/>
      <c r="G16" s="296"/>
      <c r="H16" s="296"/>
      <c r="I16" s="296"/>
      <c r="J16" s="296"/>
      <c r="K16" s="296"/>
      <c r="L16" s="296"/>
      <c r="M16" s="296"/>
      <c r="N16" s="295"/>
      <c r="O16" s="394"/>
      <c r="P16" s="548"/>
      <c r="Q16" s="25"/>
    </row>
    <row r="17" spans="2:17" s="19" customFormat="1" ht="18" customHeight="1">
      <c r="B17" s="392">
        <v>4</v>
      </c>
      <c r="C17" s="296"/>
      <c r="D17" s="295" t="s">
        <v>185</v>
      </c>
      <c r="E17" s="295"/>
      <c r="F17" s="296"/>
      <c r="G17" s="295"/>
      <c r="H17" s="295"/>
      <c r="I17" s="295"/>
      <c r="J17" s="295"/>
      <c r="K17" s="295"/>
      <c r="L17" s="295"/>
      <c r="M17" s="295"/>
      <c r="N17" s="295"/>
      <c r="O17" s="394"/>
      <c r="P17" s="548"/>
      <c r="Q17" s="25"/>
    </row>
    <row r="18" spans="2:17" s="19" customFormat="1" ht="18" customHeight="1" thickBot="1">
      <c r="B18" s="395">
        <v>5</v>
      </c>
      <c r="C18" s="396"/>
      <c r="D18" s="396" t="s">
        <v>746</v>
      </c>
      <c r="E18" s="396"/>
      <c r="F18" s="396"/>
      <c r="G18" s="396"/>
      <c r="H18" s="396"/>
      <c r="I18" s="396"/>
      <c r="J18" s="396"/>
      <c r="K18" s="396"/>
      <c r="L18" s="396"/>
      <c r="M18" s="396"/>
      <c r="N18" s="396"/>
      <c r="O18" s="397"/>
      <c r="P18" s="549"/>
      <c r="Q18" s="25"/>
    </row>
    <row r="19" spans="2:17" s="19" customFormat="1" ht="18" customHeight="1" thickBot="1">
      <c r="B19" s="241">
        <v>6</v>
      </c>
      <c r="C19" s="323" t="s">
        <v>764</v>
      </c>
      <c r="D19" s="323"/>
      <c r="E19" s="323"/>
      <c r="F19" s="323"/>
      <c r="G19" s="323"/>
      <c r="H19" s="323"/>
      <c r="I19" s="323"/>
      <c r="J19" s="323"/>
      <c r="K19" s="323"/>
      <c r="L19" s="357"/>
      <c r="M19" s="357"/>
      <c r="N19" s="323"/>
      <c r="O19" s="358"/>
      <c r="P19" s="528">
        <f>SUM(P14:P18)</f>
        <v>0</v>
      </c>
      <c r="Q19" s="25"/>
    </row>
    <row r="20" spans="2:16" ht="13.5" customHeight="1">
      <c r="B20" s="274"/>
      <c r="C20" s="34"/>
      <c r="D20" s="34"/>
      <c r="E20" s="34"/>
      <c r="F20" s="34"/>
      <c r="G20" s="34"/>
      <c r="H20" s="34"/>
      <c r="I20" s="34"/>
      <c r="J20" s="34"/>
      <c r="K20" s="34"/>
      <c r="L20" s="34"/>
      <c r="M20" s="34"/>
      <c r="N20" s="34"/>
      <c r="O20" s="34"/>
      <c r="P20" s="34"/>
    </row>
    <row r="21" spans="2:3" ht="12.75" customHeight="1">
      <c r="B21" s="1"/>
      <c r="C21" s="90"/>
    </row>
    <row r="22" ht="12.75" customHeight="1">
      <c r="B22" s="1"/>
    </row>
  </sheetData>
  <sheetProtection password="D3F9" sheet="1" objects="1" scenarios="1"/>
  <mergeCells count="6">
    <mergeCell ref="B8:P8"/>
    <mergeCell ref="B9:P9"/>
    <mergeCell ref="O1:P1"/>
    <mergeCell ref="O2:P2"/>
    <mergeCell ref="O3:P3"/>
    <mergeCell ref="O4:P4"/>
  </mergeCells>
  <dataValidations count="1">
    <dataValidation operator="greaterThanOrEqual" allowBlank="1" showInputMessage="1" showErrorMessage="1" error="Please ensure Waiver Expense is greater than or equal to zero" sqref="P14:P18"/>
  </dataValidations>
  <printOptions horizontalCentered="1"/>
  <pageMargins left="0.25" right="0.25" top="0.43" bottom="0.25" header="0.63" footer="0"/>
  <pageSetup fitToHeight="1" fitToWidth="1" horizontalDpi="600" verticalDpi="600" orientation="landscape" r:id="rId2"/>
  <headerFooter alignWithMargins="0">
    <oddHeader>&amp;LCommonwealth of Pennsylvania
Office of Developmental Programs
Cost Report for the Consolidated Waiver Program</oddHeader>
    <oddFooter>&amp;LEffective: 7/1/2016&amp;C&amp;P of &amp;N&amp;RVersion 12.0</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6"/>
  <sheetViews>
    <sheetView showGridLines="0" zoomScale="85" zoomScaleNormal="85" zoomScaleSheetLayoutView="85" workbookViewId="0" topLeftCell="A1">
      <selection activeCell="E21" sqref="E21"/>
    </sheetView>
  </sheetViews>
  <sheetFormatPr defaultColWidth="9.140625" defaultRowHeight="12.75"/>
  <cols>
    <col min="1" max="1" width="3.00390625" style="34" customWidth="1"/>
    <col min="2" max="3" width="3.7109375" style="34" customWidth="1"/>
    <col min="4" max="4" width="73.57421875" style="34" customWidth="1"/>
    <col min="5" max="9" width="13.7109375" style="34" customWidth="1"/>
    <col min="10" max="12" width="14.7109375" style="34" customWidth="1"/>
    <col min="13" max="13" width="4.00390625" style="34" customWidth="1"/>
    <col min="14" max="14" width="3.8515625" style="49" hidden="1" customWidth="1"/>
    <col min="15" max="27" width="9.140625" style="34" hidden="1" customWidth="1"/>
    <col min="28" max="16384" width="9.140625" style="34" customWidth="1"/>
  </cols>
  <sheetData>
    <row r="1" spans="1:31" ht="12.75">
      <c r="A1" s="49"/>
      <c r="B1" s="248"/>
      <c r="C1" s="828"/>
      <c r="D1" s="828"/>
      <c r="E1" s="45"/>
      <c r="F1" s="195"/>
      <c r="G1" s="298"/>
      <c r="H1" s="298"/>
      <c r="I1" s="829"/>
      <c r="J1" s="829"/>
      <c r="K1" s="742"/>
      <c r="L1" s="830"/>
      <c r="M1" s="829"/>
      <c r="O1" s="49"/>
      <c r="P1" s="49"/>
      <c r="Q1" s="49"/>
      <c r="R1" s="49"/>
      <c r="S1" s="49"/>
      <c r="T1" s="49"/>
      <c r="U1" s="49"/>
      <c r="V1" s="49"/>
      <c r="W1" s="49"/>
      <c r="X1" s="49"/>
      <c r="Y1" s="49"/>
      <c r="Z1" s="49"/>
      <c r="AA1" s="49"/>
      <c r="AB1" s="49"/>
      <c r="AC1" s="49"/>
      <c r="AD1" s="49"/>
      <c r="AE1" s="49"/>
    </row>
    <row r="2" spans="1:31" ht="12.75">
      <c r="A2" s="58"/>
      <c r="B2" s="58"/>
      <c r="C2" s="58"/>
      <c r="D2" s="58"/>
      <c r="E2" s="58"/>
      <c r="J2" s="294" t="s">
        <v>242</v>
      </c>
      <c r="K2" s="1237">
        <f>'Certification Page'!$E$8</f>
        <v>0</v>
      </c>
      <c r="L2" s="1231"/>
      <c r="M2" s="62"/>
      <c r="N2" s="399"/>
      <c r="O2" s="58"/>
      <c r="P2" s="58"/>
      <c r="Q2" s="58"/>
      <c r="R2" s="58"/>
      <c r="S2" s="58"/>
      <c r="T2" s="58"/>
      <c r="U2" s="58"/>
      <c r="V2" s="58"/>
      <c r="W2" s="58"/>
      <c r="X2" s="58"/>
      <c r="Y2" s="58"/>
      <c r="Z2" s="58"/>
      <c r="AA2" s="58"/>
      <c r="AB2" s="58"/>
      <c r="AC2" s="58"/>
      <c r="AD2" s="58"/>
      <c r="AE2" s="58"/>
    </row>
    <row r="3" spans="1:31" ht="12.75">
      <c r="A3" s="58"/>
      <c r="B3" s="58"/>
      <c r="C3" s="58"/>
      <c r="D3" s="58"/>
      <c r="E3" s="58"/>
      <c r="J3" s="294" t="s">
        <v>59</v>
      </c>
      <c r="K3" s="1110">
        <f>'Certification Page'!$T$8</f>
        <v>0</v>
      </c>
      <c r="L3" s="1238"/>
      <c r="M3" s="62"/>
      <c r="N3" s="399"/>
      <c r="O3" s="58"/>
      <c r="P3" s="58"/>
      <c r="Q3" s="58"/>
      <c r="R3" s="58"/>
      <c r="S3" s="58"/>
      <c r="T3" s="58"/>
      <c r="U3" s="58"/>
      <c r="V3" s="58"/>
      <c r="W3" s="58"/>
      <c r="X3" s="58"/>
      <c r="Y3" s="58"/>
      <c r="Z3" s="58"/>
      <c r="AA3" s="58"/>
      <c r="AB3" s="58"/>
      <c r="AC3" s="58"/>
      <c r="AD3" s="58"/>
      <c r="AE3" s="58"/>
    </row>
    <row r="4" spans="1:31" ht="12.75">
      <c r="A4" s="58"/>
      <c r="B4" s="58"/>
      <c r="C4" s="58"/>
      <c r="D4" s="58"/>
      <c r="E4" s="58"/>
      <c r="J4" s="294" t="s">
        <v>133</v>
      </c>
      <c r="K4" s="1219" t="str">
        <f>TEXT('Certification Page'!$H$11,"MM/dd/YYYY")&amp;" to "&amp;TEXT('Certification Page'!$L$11,"MM/dd/YYYY")</f>
        <v>01/00/1900 to 06/30/2016</v>
      </c>
      <c r="L4" s="1219"/>
      <c r="M4" s="62"/>
      <c r="N4" s="399"/>
      <c r="O4" s="58"/>
      <c r="P4" s="58"/>
      <c r="Q4" s="58"/>
      <c r="R4" s="58"/>
      <c r="S4" s="58"/>
      <c r="T4" s="58"/>
      <c r="U4" s="58"/>
      <c r="V4" s="58"/>
      <c r="W4" s="58"/>
      <c r="X4" s="58"/>
      <c r="Y4" s="58"/>
      <c r="Z4" s="58"/>
      <c r="AA4" s="58"/>
      <c r="AB4" s="58"/>
      <c r="AC4" s="58"/>
      <c r="AD4" s="58"/>
      <c r="AE4" s="58"/>
    </row>
    <row r="5" spans="1:31" ht="12.75">
      <c r="A5" s="58"/>
      <c r="B5" s="58"/>
      <c r="C5" s="58"/>
      <c r="D5" s="58"/>
      <c r="E5" s="58"/>
      <c r="J5" s="294" t="s">
        <v>381</v>
      </c>
      <c r="K5" s="1219" t="str">
        <f>'Certification Page'!$P$49&amp;" of "&amp;'Certification Page'!$R$49</f>
        <v>1 of 1</v>
      </c>
      <c r="L5" s="1219"/>
      <c r="M5" s="62"/>
      <c r="N5" s="399"/>
      <c r="O5" s="58"/>
      <c r="P5" s="58"/>
      <c r="Q5" s="58"/>
      <c r="R5" s="58"/>
      <c r="S5" s="58"/>
      <c r="T5" s="58"/>
      <c r="U5" s="58"/>
      <c r="V5" s="58"/>
      <c r="W5" s="58"/>
      <c r="X5" s="58"/>
      <c r="Y5" s="58"/>
      <c r="Z5" s="58"/>
      <c r="AA5" s="58"/>
      <c r="AB5" s="58"/>
      <c r="AC5" s="58"/>
      <c r="AD5" s="58"/>
      <c r="AE5" s="58"/>
    </row>
    <row r="6" spans="1:31" ht="12.75">
      <c r="A6" s="58"/>
      <c r="B6" s="58"/>
      <c r="C6" s="58"/>
      <c r="D6" s="58"/>
      <c r="E6" s="58"/>
      <c r="F6" s="58"/>
      <c r="G6" s="58"/>
      <c r="J6" s="37"/>
      <c r="K6" s="37"/>
      <c r="L6" s="831"/>
      <c r="M6" s="62"/>
      <c r="N6" s="399"/>
      <c r="O6" s="58"/>
      <c r="P6" s="58"/>
      <c r="Q6" s="58"/>
      <c r="R6" s="58"/>
      <c r="S6" s="58"/>
      <c r="T6" s="58"/>
      <c r="U6" s="58"/>
      <c r="V6" s="58"/>
      <c r="W6" s="58"/>
      <c r="X6" s="58"/>
      <c r="Y6" s="58"/>
      <c r="Z6" s="58"/>
      <c r="AA6" s="58"/>
      <c r="AB6" s="58"/>
      <c r="AC6" s="58"/>
      <c r="AD6" s="58"/>
      <c r="AE6" s="58"/>
    </row>
    <row r="7" spans="1:31" ht="12.75">
      <c r="A7" s="58"/>
      <c r="B7" s="58"/>
      <c r="C7" s="58"/>
      <c r="D7" s="58"/>
      <c r="E7" s="58"/>
      <c r="F7" s="58"/>
      <c r="G7" s="58"/>
      <c r="H7" s="58"/>
      <c r="I7" s="58"/>
      <c r="J7" s="58"/>
      <c r="K7" s="58"/>
      <c r="L7" s="831"/>
      <c r="M7" s="62"/>
      <c r="N7" s="399"/>
      <c r="O7" s="58" t="s">
        <v>67</v>
      </c>
      <c r="P7" s="58"/>
      <c r="Q7" s="58"/>
      <c r="R7" s="58"/>
      <c r="S7" s="58"/>
      <c r="T7" s="58"/>
      <c r="U7" s="58"/>
      <c r="V7" s="58"/>
      <c r="W7" s="58"/>
      <c r="X7" s="58"/>
      <c r="Y7" s="58"/>
      <c r="Z7" s="58"/>
      <c r="AA7" s="58"/>
      <c r="AB7" s="58"/>
      <c r="AC7" s="58"/>
      <c r="AD7" s="58"/>
      <c r="AE7" s="58"/>
    </row>
    <row r="8" spans="2:15" ht="15.75">
      <c r="B8" s="1096" t="s">
        <v>176</v>
      </c>
      <c r="C8" s="1096"/>
      <c r="D8" s="1096"/>
      <c r="E8" s="1096"/>
      <c r="F8" s="1096"/>
      <c r="G8" s="1096"/>
      <c r="H8" s="1096"/>
      <c r="I8" s="1096"/>
      <c r="J8" s="1096"/>
      <c r="K8" s="1096"/>
      <c r="L8" s="157"/>
      <c r="O8" s="34" t="s">
        <v>66</v>
      </c>
    </row>
    <row r="9" spans="2:12" ht="6" customHeight="1">
      <c r="B9" s="169"/>
      <c r="C9" s="169"/>
      <c r="D9" s="169"/>
      <c r="E9" s="169"/>
      <c r="F9" s="169"/>
      <c r="G9" s="169"/>
      <c r="H9" s="169"/>
      <c r="I9" s="169"/>
      <c r="J9" s="169"/>
      <c r="K9" s="169"/>
      <c r="L9" s="157"/>
    </row>
    <row r="10" spans="2:12" ht="48.75" customHeight="1">
      <c r="B10" s="215"/>
      <c r="C10" s="1246" t="s">
        <v>805</v>
      </c>
      <c r="D10" s="1247"/>
      <c r="E10" s="1247"/>
      <c r="F10" s="1247"/>
      <c r="G10" s="1247"/>
      <c r="H10" s="1247"/>
      <c r="I10" s="1247"/>
      <c r="J10" s="1247"/>
      <c r="K10" s="1247"/>
      <c r="L10" s="1247"/>
    </row>
    <row r="11" spans="2:10" ht="12.75">
      <c r="B11" s="215" t="s">
        <v>648</v>
      </c>
      <c r="C11" s="34" t="s">
        <v>767</v>
      </c>
      <c r="F11" s="148"/>
      <c r="G11" s="413"/>
      <c r="H11" s="148"/>
      <c r="I11" s="119"/>
      <c r="J11" s="119"/>
    </row>
    <row r="12" spans="2:10" ht="12.75">
      <c r="B12" s="183" t="s">
        <v>73</v>
      </c>
      <c r="C12" s="137"/>
      <c r="D12" s="137"/>
      <c r="E12" s="137"/>
      <c r="F12" s="148"/>
      <c r="G12" s="552"/>
      <c r="H12" s="137"/>
      <c r="I12" s="148"/>
      <c r="J12" s="119"/>
    </row>
    <row r="13" spans="2:5" ht="12.75">
      <c r="B13" s="398" t="s">
        <v>649</v>
      </c>
      <c r="C13" s="34" t="s">
        <v>732</v>
      </c>
      <c r="E13" s="215"/>
    </row>
    <row r="14" ht="6.95" customHeight="1"/>
    <row r="15" spans="2:14" ht="13.5" thickBot="1">
      <c r="B15" s="399" t="s">
        <v>434</v>
      </c>
      <c r="E15" s="827" t="s">
        <v>650</v>
      </c>
      <c r="F15" s="827" t="s">
        <v>651</v>
      </c>
      <c r="G15" s="827" t="s">
        <v>652</v>
      </c>
      <c r="H15" s="827" t="s">
        <v>653</v>
      </c>
      <c r="I15" s="827" t="s">
        <v>654</v>
      </c>
      <c r="J15" s="827" t="s">
        <v>655</v>
      </c>
      <c r="K15" s="827" t="s">
        <v>656</v>
      </c>
      <c r="L15" s="827" t="s">
        <v>657</v>
      </c>
      <c r="N15" s="832"/>
    </row>
    <row r="16" spans="2:14" ht="12.75">
      <c r="B16" s="885" t="s">
        <v>711</v>
      </c>
      <c r="C16" s="300" t="s">
        <v>658</v>
      </c>
      <c r="D16" s="300"/>
      <c r="E16" s="897"/>
      <c r="F16" s="897"/>
      <c r="G16" s="897"/>
      <c r="H16" s="897"/>
      <c r="I16" s="897"/>
      <c r="J16" s="897"/>
      <c r="K16" s="897"/>
      <c r="L16" s="898"/>
      <c r="N16" s="833"/>
    </row>
    <row r="17" spans="2:14" ht="12.75">
      <c r="B17" s="886" t="s">
        <v>712</v>
      </c>
      <c r="C17" s="296" t="s">
        <v>659</v>
      </c>
      <c r="D17" s="296"/>
      <c r="E17" s="899"/>
      <c r="F17" s="899"/>
      <c r="G17" s="899"/>
      <c r="H17" s="899"/>
      <c r="I17" s="899"/>
      <c r="J17" s="899"/>
      <c r="K17" s="899"/>
      <c r="L17" s="861"/>
      <c r="N17" s="833"/>
    </row>
    <row r="18" spans="2:12" ht="12.75">
      <c r="B18" s="886" t="s">
        <v>713</v>
      </c>
      <c r="C18" s="296" t="s">
        <v>660</v>
      </c>
      <c r="D18" s="296"/>
      <c r="E18" s="899"/>
      <c r="F18" s="899"/>
      <c r="G18" s="899"/>
      <c r="H18" s="899"/>
      <c r="I18" s="899"/>
      <c r="J18" s="899"/>
      <c r="K18" s="899"/>
      <c r="L18" s="861"/>
    </row>
    <row r="19" spans="2:12" ht="12.75">
      <c r="B19" s="886" t="s">
        <v>714</v>
      </c>
      <c r="C19" s="296" t="s">
        <v>178</v>
      </c>
      <c r="D19" s="296"/>
      <c r="E19" s="899"/>
      <c r="F19" s="899"/>
      <c r="G19" s="899"/>
      <c r="H19" s="899"/>
      <c r="I19" s="899"/>
      <c r="J19" s="899"/>
      <c r="K19" s="899"/>
      <c r="L19" s="861"/>
    </row>
    <row r="20" spans="2:12" ht="12.75">
      <c r="B20" s="886" t="s">
        <v>715</v>
      </c>
      <c r="C20" s="296" t="s">
        <v>731</v>
      </c>
      <c r="D20" s="296"/>
      <c r="E20" s="899"/>
      <c r="F20" s="899"/>
      <c r="G20" s="899"/>
      <c r="H20" s="899"/>
      <c r="I20" s="899"/>
      <c r="J20" s="899"/>
      <c r="K20" s="899"/>
      <c r="L20" s="861"/>
    </row>
    <row r="21" spans="2:12" ht="13.5" thickBot="1">
      <c r="B21" s="887" t="s">
        <v>716</v>
      </c>
      <c r="C21" s="834" t="s">
        <v>661</v>
      </c>
      <c r="D21" s="834"/>
      <c r="E21" s="835">
        <f aca="true" t="shared" si="0" ref="E21:L21">SUM(E16:E20)</f>
        <v>0</v>
      </c>
      <c r="F21" s="835">
        <f t="shared" si="0"/>
        <v>0</v>
      </c>
      <c r="G21" s="835">
        <f t="shared" si="0"/>
        <v>0</v>
      </c>
      <c r="H21" s="835">
        <f t="shared" si="0"/>
        <v>0</v>
      </c>
      <c r="I21" s="835">
        <f t="shared" si="0"/>
        <v>0</v>
      </c>
      <c r="J21" s="835">
        <f t="shared" si="0"/>
        <v>0</v>
      </c>
      <c r="K21" s="835">
        <f t="shared" si="0"/>
        <v>0</v>
      </c>
      <c r="L21" s="836">
        <f t="shared" si="0"/>
        <v>0</v>
      </c>
    </row>
    <row r="22" spans="2:12" ht="12.75" customHeight="1">
      <c r="B22" s="837"/>
      <c r="C22" s="838"/>
      <c r="D22" s="838"/>
      <c r="E22" s="839"/>
      <c r="F22" s="839"/>
      <c r="G22" s="839"/>
      <c r="H22" s="840"/>
      <c r="I22" s="840"/>
      <c r="J22" s="841"/>
      <c r="K22" s="841"/>
      <c r="L22" s="841"/>
    </row>
    <row r="23" spans="2:12" ht="12.75" customHeight="1">
      <c r="B23" s="900" t="s">
        <v>662</v>
      </c>
      <c r="C23" s="843" t="s">
        <v>663</v>
      </c>
      <c r="D23" s="843"/>
      <c r="E23" s="844"/>
      <c r="F23" s="844"/>
      <c r="G23" s="844"/>
      <c r="H23" s="845"/>
      <c r="I23" s="845"/>
      <c r="J23" s="247"/>
      <c r="K23" s="247"/>
      <c r="L23" s="247"/>
    </row>
    <row r="24" spans="2:12" ht="6.95" customHeight="1">
      <c r="B24" s="842"/>
      <c r="C24" s="843"/>
      <c r="D24" s="843"/>
      <c r="E24" s="844"/>
      <c r="F24" s="844"/>
      <c r="G24" s="844"/>
      <c r="H24" s="845"/>
      <c r="I24" s="845"/>
      <c r="J24" s="247"/>
      <c r="K24" s="247"/>
      <c r="L24" s="247"/>
    </row>
    <row r="25" spans="2:12" ht="13.5" thickBot="1">
      <c r="B25" s="846" t="s">
        <v>664</v>
      </c>
      <c r="C25" s="847"/>
      <c r="D25" s="847"/>
      <c r="E25" s="848"/>
      <c r="F25" s="848"/>
      <c r="G25" s="848"/>
      <c r="H25" s="849"/>
      <c r="I25" s="849"/>
      <c r="J25" s="850"/>
      <c r="K25" s="850"/>
      <c r="L25" s="850"/>
    </row>
    <row r="26" spans="2:14" ht="12.75">
      <c r="B26" s="892">
        <v>1</v>
      </c>
      <c r="C26" s="851" t="s">
        <v>665</v>
      </c>
      <c r="D26" s="851"/>
      <c r="E26" s="871"/>
      <c r="F26" s="872"/>
      <c r="G26" s="872"/>
      <c r="H26" s="872"/>
      <c r="I26" s="872"/>
      <c r="J26" s="872"/>
      <c r="K26" s="872"/>
      <c r="L26" s="873"/>
      <c r="N26" s="833"/>
    </row>
    <row r="27" spans="2:15" ht="12.75">
      <c r="B27" s="893">
        <v>2</v>
      </c>
      <c r="C27" s="296" t="s">
        <v>795</v>
      </c>
      <c r="D27" s="393"/>
      <c r="E27" s="975" t="str">
        <f>IF(E26&lt;&gt;"","Administrative","")</f>
        <v/>
      </c>
      <c r="F27" s="975" t="str">
        <f aca="true" t="shared" si="1" ref="F27:L27">IF(F26&lt;&gt;"","Administrative","")</f>
        <v/>
      </c>
      <c r="G27" s="975" t="str">
        <f t="shared" si="1"/>
        <v/>
      </c>
      <c r="H27" s="975" t="str">
        <f t="shared" si="1"/>
        <v/>
      </c>
      <c r="I27" s="975" t="str">
        <f t="shared" si="1"/>
        <v/>
      </c>
      <c r="J27" s="975" t="str">
        <f t="shared" si="1"/>
        <v/>
      </c>
      <c r="K27" s="975" t="str">
        <f t="shared" si="1"/>
        <v/>
      </c>
      <c r="L27" s="976" t="str">
        <f t="shared" si="1"/>
        <v/>
      </c>
      <c r="N27" s="833"/>
      <c r="O27" s="34" t="s">
        <v>696</v>
      </c>
    </row>
    <row r="28" spans="2:15" ht="12.75">
      <c r="B28" s="893">
        <v>3</v>
      </c>
      <c r="C28" s="296" t="s">
        <v>796</v>
      </c>
      <c r="D28" s="296"/>
      <c r="E28" s="975" t="str">
        <f>IF(E26&lt;&gt;"","Schedule F-1","")</f>
        <v/>
      </c>
      <c r="F28" s="975" t="str">
        <f aca="true" t="shared" si="2" ref="F28:L28">IF(F26&lt;&gt;"","Schedule F-1","")</f>
        <v/>
      </c>
      <c r="G28" s="975" t="str">
        <f t="shared" si="2"/>
        <v/>
      </c>
      <c r="H28" s="975" t="str">
        <f t="shared" si="2"/>
        <v/>
      </c>
      <c r="I28" s="975" t="str">
        <f t="shared" si="2"/>
        <v/>
      </c>
      <c r="J28" s="975" t="str">
        <f t="shared" si="2"/>
        <v/>
      </c>
      <c r="K28" s="975" t="str">
        <f t="shared" si="2"/>
        <v/>
      </c>
      <c r="L28" s="976" t="str">
        <f t="shared" si="2"/>
        <v/>
      </c>
      <c r="N28" s="833"/>
      <c r="O28" s="34" t="s">
        <v>1</v>
      </c>
    </row>
    <row r="29" spans="2:19" ht="38.25" customHeight="1">
      <c r="B29" s="888" t="s">
        <v>714</v>
      </c>
      <c r="C29" s="298" t="s">
        <v>666</v>
      </c>
      <c r="D29" s="852"/>
      <c r="E29" s="864"/>
      <c r="F29" s="864"/>
      <c r="G29" s="864"/>
      <c r="H29" s="864"/>
      <c r="I29" s="864"/>
      <c r="J29" s="864"/>
      <c r="K29" s="864"/>
      <c r="L29" s="865"/>
      <c r="M29" s="49"/>
      <c r="N29" s="833"/>
      <c r="O29" s="34" t="s">
        <v>667</v>
      </c>
      <c r="P29" s="34" t="s">
        <v>668</v>
      </c>
      <c r="Q29" s="34" t="s">
        <v>669</v>
      </c>
      <c r="R29" s="34" t="s">
        <v>670</v>
      </c>
      <c r="S29" s="34" t="s">
        <v>77</v>
      </c>
    </row>
    <row r="30" spans="2:15" s="799" customFormat="1" ht="38.25">
      <c r="B30" s="901" t="s">
        <v>715</v>
      </c>
      <c r="C30" s="853"/>
      <c r="D30" s="902" t="s">
        <v>745</v>
      </c>
      <c r="E30" s="866"/>
      <c r="F30" s="866"/>
      <c r="G30" s="866"/>
      <c r="H30" s="866"/>
      <c r="I30" s="867"/>
      <c r="J30" s="867"/>
      <c r="K30" s="867"/>
      <c r="L30" s="868"/>
      <c r="M30" s="903"/>
      <c r="N30" s="904"/>
      <c r="O30" s="799" t="s">
        <v>0</v>
      </c>
    </row>
    <row r="31" spans="2:15" ht="38.25">
      <c r="B31" s="893">
        <v>6</v>
      </c>
      <c r="C31" s="296" t="s">
        <v>671</v>
      </c>
      <c r="D31" s="853"/>
      <c r="E31" s="866"/>
      <c r="F31" s="869"/>
      <c r="G31" s="869"/>
      <c r="H31" s="869"/>
      <c r="I31" s="869"/>
      <c r="J31" s="869"/>
      <c r="K31" s="869"/>
      <c r="L31" s="870"/>
      <c r="N31" s="833"/>
      <c r="O31" s="799" t="s">
        <v>0</v>
      </c>
    </row>
    <row r="32" spans="2:12" ht="12.75">
      <c r="B32" s="891"/>
      <c r="C32" s="852" t="s">
        <v>672</v>
      </c>
      <c r="D32" s="852"/>
      <c r="E32" s="905"/>
      <c r="F32" s="906"/>
      <c r="G32" s="906"/>
      <c r="H32" s="906"/>
      <c r="I32" s="907"/>
      <c r="J32" s="908"/>
      <c r="K32" s="908"/>
      <c r="L32" s="909"/>
    </row>
    <row r="33" spans="2:16" ht="40.5" customHeight="1">
      <c r="B33" s="893">
        <v>7</v>
      </c>
      <c r="C33" s="296"/>
      <c r="D33" s="853" t="s">
        <v>673</v>
      </c>
      <c r="E33" s="862"/>
      <c r="F33" s="862"/>
      <c r="G33" s="862"/>
      <c r="H33" s="862"/>
      <c r="I33" s="862"/>
      <c r="J33" s="862"/>
      <c r="K33" s="862"/>
      <c r="L33" s="863"/>
      <c r="N33" s="833"/>
      <c r="O33" s="34" t="s">
        <v>674</v>
      </c>
      <c r="P33" s="34" t="s">
        <v>675</v>
      </c>
    </row>
    <row r="34" spans="2:16" ht="25.5">
      <c r="B34" s="894">
        <v>8</v>
      </c>
      <c r="C34" s="396"/>
      <c r="D34" s="854" t="s">
        <v>676</v>
      </c>
      <c r="E34" s="874"/>
      <c r="F34" s="874"/>
      <c r="G34" s="874"/>
      <c r="H34" s="874"/>
      <c r="I34" s="874"/>
      <c r="J34" s="874"/>
      <c r="K34" s="874"/>
      <c r="L34" s="875"/>
      <c r="N34" s="833"/>
      <c r="O34" s="34" t="s">
        <v>677</v>
      </c>
      <c r="P34" s="34" t="s">
        <v>678</v>
      </c>
    </row>
    <row r="35" spans="2:17" ht="36.75" customHeight="1" thickBot="1">
      <c r="B35" s="895">
        <v>9</v>
      </c>
      <c r="C35" s="855"/>
      <c r="D35" s="856" t="s">
        <v>679</v>
      </c>
      <c r="E35" s="876"/>
      <c r="F35" s="876"/>
      <c r="G35" s="876"/>
      <c r="H35" s="876"/>
      <c r="I35" s="876"/>
      <c r="J35" s="876"/>
      <c r="K35" s="876"/>
      <c r="L35" s="877"/>
      <c r="N35" s="833"/>
      <c r="O35" s="34" t="s">
        <v>20</v>
      </c>
      <c r="P35" s="34" t="s">
        <v>680</v>
      </c>
      <c r="Q35" s="34" t="s">
        <v>681</v>
      </c>
    </row>
    <row r="36" spans="2:13" ht="12.75">
      <c r="B36" s="34" t="s">
        <v>804</v>
      </c>
      <c r="C36" s="37"/>
      <c r="D36" s="37"/>
      <c r="E36" s="119"/>
      <c r="F36" s="119"/>
      <c r="G36" s="119"/>
      <c r="H36" s="119"/>
      <c r="I36" s="119"/>
      <c r="J36" s="119"/>
      <c r="K36" s="119"/>
      <c r="L36" s="119"/>
      <c r="M36" s="857"/>
    </row>
    <row r="37" spans="2:12" ht="12.75">
      <c r="B37" s="215" t="s">
        <v>682</v>
      </c>
      <c r="L37" s="37"/>
    </row>
    <row r="38" ht="12.75">
      <c r="L38" s="37"/>
    </row>
    <row r="39" spans="2:12" ht="12.75">
      <c r="B39" s="215"/>
      <c r="C39" s="1246"/>
      <c r="D39" s="1247"/>
      <c r="E39" s="1247"/>
      <c r="F39" s="1247"/>
      <c r="G39" s="1247"/>
      <c r="H39" s="1247"/>
      <c r="I39" s="1247"/>
      <c r="J39" s="1247"/>
      <c r="K39" s="1247"/>
      <c r="L39" s="1247"/>
    </row>
    <row r="40" spans="2:9" ht="12.75">
      <c r="B40" s="215" t="s">
        <v>683</v>
      </c>
      <c r="C40" s="431" t="s">
        <v>725</v>
      </c>
      <c r="I40" s="413"/>
    </row>
    <row r="41" spans="2:12" ht="12.75">
      <c r="B41" s="215"/>
      <c r="F41" s="148"/>
      <c r="G41" s="119"/>
      <c r="H41" s="137"/>
      <c r="I41" s="148"/>
      <c r="J41" s="119"/>
      <c r="L41" s="37"/>
    </row>
    <row r="42" spans="1:31" ht="12.75">
      <c r="A42" s="49"/>
      <c r="B42" s="400" t="s">
        <v>684</v>
      </c>
      <c r="C42" s="49" t="s">
        <v>733</v>
      </c>
      <c r="D42" s="49"/>
      <c r="E42" s="49"/>
      <c r="F42" s="49"/>
      <c r="G42" s="49"/>
      <c r="H42" s="49"/>
      <c r="I42" s="49"/>
      <c r="J42" s="49"/>
      <c r="K42" s="49"/>
      <c r="L42" s="298"/>
      <c r="M42" s="49"/>
      <c r="O42" s="49"/>
      <c r="P42" s="49"/>
      <c r="Q42" s="49"/>
      <c r="R42" s="49"/>
      <c r="S42" s="49"/>
      <c r="T42" s="49"/>
      <c r="U42" s="49"/>
      <c r="V42" s="49"/>
      <c r="W42" s="49"/>
      <c r="X42" s="49"/>
      <c r="Y42" s="49"/>
      <c r="Z42" s="49"/>
      <c r="AA42" s="49"/>
      <c r="AB42" s="49"/>
      <c r="AC42" s="49"/>
      <c r="AD42" s="49"/>
      <c r="AE42" s="49"/>
    </row>
    <row r="43" spans="1:31" ht="6.95" customHeight="1">
      <c r="A43" s="49"/>
      <c r="B43" s="400"/>
      <c r="D43" s="49"/>
      <c r="E43" s="49"/>
      <c r="F43" s="49"/>
      <c r="G43" s="49"/>
      <c r="H43" s="49"/>
      <c r="I43" s="49"/>
      <c r="J43" s="49"/>
      <c r="K43" s="49"/>
      <c r="L43" s="298"/>
      <c r="M43" s="49"/>
      <c r="O43" s="49"/>
      <c r="P43" s="49"/>
      <c r="Q43" s="49"/>
      <c r="R43" s="49"/>
      <c r="S43" s="49"/>
      <c r="T43" s="49"/>
      <c r="U43" s="49"/>
      <c r="V43" s="49"/>
      <c r="W43" s="49"/>
      <c r="X43" s="49"/>
      <c r="Y43" s="49"/>
      <c r="Z43" s="49"/>
      <c r="AA43" s="49"/>
      <c r="AB43" s="49"/>
      <c r="AC43" s="49"/>
      <c r="AD43" s="49"/>
      <c r="AE43" s="49"/>
    </row>
    <row r="44" spans="1:31" ht="13.5" thickBot="1">
      <c r="A44" s="49"/>
      <c r="B44" s="399" t="s">
        <v>685</v>
      </c>
      <c r="E44" s="827" t="s">
        <v>686</v>
      </c>
      <c r="F44" s="827" t="s">
        <v>687</v>
      </c>
      <c r="G44" s="827" t="s">
        <v>688</v>
      </c>
      <c r="H44" s="827" t="s">
        <v>689</v>
      </c>
      <c r="I44" s="827" t="s">
        <v>690</v>
      </c>
      <c r="J44" s="827" t="s">
        <v>691</v>
      </c>
      <c r="K44" s="827" t="s">
        <v>692</v>
      </c>
      <c r="L44" s="827" t="s">
        <v>693</v>
      </c>
      <c r="M44" s="49"/>
      <c r="O44" s="49"/>
      <c r="P44" s="49"/>
      <c r="Q44" s="49"/>
      <c r="R44" s="49"/>
      <c r="S44" s="49"/>
      <c r="T44" s="49"/>
      <c r="U44" s="49"/>
      <c r="V44" s="49"/>
      <c r="W44" s="49"/>
      <c r="X44" s="49"/>
      <c r="Y44" s="49"/>
      <c r="Z44" s="49"/>
      <c r="AA44" s="49"/>
      <c r="AB44" s="49"/>
      <c r="AC44" s="49"/>
      <c r="AD44" s="49"/>
      <c r="AE44" s="49"/>
    </row>
    <row r="45" spans="1:32" ht="24.75" customHeight="1">
      <c r="A45" s="49"/>
      <c r="B45" s="885" t="s">
        <v>711</v>
      </c>
      <c r="C45" s="300" t="s">
        <v>694</v>
      </c>
      <c r="D45" s="300"/>
      <c r="E45" s="878"/>
      <c r="F45" s="878"/>
      <c r="G45" s="878"/>
      <c r="H45" s="878"/>
      <c r="I45" s="878"/>
      <c r="J45" s="878"/>
      <c r="K45" s="878"/>
      <c r="L45" s="879"/>
      <c r="M45" s="49"/>
      <c r="N45" s="858"/>
      <c r="O45" s="49" t="s">
        <v>695</v>
      </c>
      <c r="P45" s="49" t="s">
        <v>696</v>
      </c>
      <c r="Q45" s="49" t="s">
        <v>697</v>
      </c>
      <c r="R45" s="49" t="s">
        <v>77</v>
      </c>
      <c r="S45" s="49"/>
      <c r="T45" s="49"/>
      <c r="U45" s="49"/>
      <c r="V45" s="49"/>
      <c r="W45" s="49"/>
      <c r="X45" s="49"/>
      <c r="Y45" s="49"/>
      <c r="Z45" s="49"/>
      <c r="AA45" s="49"/>
      <c r="AB45" s="49"/>
      <c r="AC45" s="49"/>
      <c r="AD45" s="49"/>
      <c r="AE45" s="49"/>
      <c r="AF45" s="49"/>
    </row>
    <row r="46" spans="1:31" ht="38.25">
      <c r="A46" s="49"/>
      <c r="B46" s="888" t="s">
        <v>712</v>
      </c>
      <c r="C46" s="852"/>
      <c r="D46" s="852" t="s">
        <v>6</v>
      </c>
      <c r="E46" s="866"/>
      <c r="F46" s="866"/>
      <c r="G46" s="866"/>
      <c r="H46" s="866"/>
      <c r="I46" s="867"/>
      <c r="J46" s="867"/>
      <c r="K46" s="867"/>
      <c r="L46" s="881"/>
      <c r="M46" s="49"/>
      <c r="N46" s="858"/>
      <c r="O46" s="799" t="s">
        <v>0</v>
      </c>
      <c r="P46" s="49"/>
      <c r="Q46" s="49"/>
      <c r="R46" s="49"/>
      <c r="S46" s="49"/>
      <c r="T46" s="49"/>
      <c r="U46" s="49"/>
      <c r="V46" s="49"/>
      <c r="W46" s="49"/>
      <c r="X46" s="49"/>
      <c r="Y46" s="49"/>
      <c r="Z46" s="49"/>
      <c r="AA46" s="49"/>
      <c r="AB46" s="49"/>
      <c r="AC46" s="49"/>
      <c r="AD46" s="49"/>
      <c r="AE46" s="49"/>
    </row>
    <row r="47" spans="1:31" ht="38.25" customHeight="1">
      <c r="A47" s="49"/>
      <c r="B47" s="888" t="s">
        <v>713</v>
      </c>
      <c r="C47" s="49" t="s">
        <v>666</v>
      </c>
      <c r="D47" s="852"/>
      <c r="E47" s="862"/>
      <c r="F47" s="862"/>
      <c r="G47" s="862"/>
      <c r="H47" s="862"/>
      <c r="I47" s="862"/>
      <c r="J47" s="862"/>
      <c r="K47" s="862"/>
      <c r="L47" s="863"/>
      <c r="M47" s="49"/>
      <c r="N47" s="858"/>
      <c r="O47" s="49" t="s">
        <v>667</v>
      </c>
      <c r="P47" s="49" t="s">
        <v>668</v>
      </c>
      <c r="Q47" s="49" t="s">
        <v>669</v>
      </c>
      <c r="R47" s="49" t="s">
        <v>670</v>
      </c>
      <c r="S47" s="49" t="s">
        <v>77</v>
      </c>
      <c r="T47" s="49"/>
      <c r="U47" s="49"/>
      <c r="V47" s="49"/>
      <c r="W47" s="49"/>
      <c r="X47" s="49"/>
      <c r="Y47" s="49"/>
      <c r="Z47" s="49"/>
      <c r="AA47" s="49"/>
      <c r="AB47" s="49"/>
      <c r="AC47" s="49"/>
      <c r="AD47" s="49"/>
      <c r="AE47" s="49"/>
    </row>
    <row r="48" spans="1:31" ht="38.25">
      <c r="A48" s="49"/>
      <c r="B48" s="888" t="s">
        <v>714</v>
      </c>
      <c r="C48" s="296"/>
      <c r="D48" s="852" t="s">
        <v>738</v>
      </c>
      <c r="E48" s="866"/>
      <c r="F48" s="866"/>
      <c r="G48" s="866"/>
      <c r="H48" s="866"/>
      <c r="I48" s="867"/>
      <c r="J48" s="867"/>
      <c r="K48" s="867"/>
      <c r="L48" s="868"/>
      <c r="M48" s="49"/>
      <c r="N48" s="833"/>
      <c r="O48" s="799" t="s">
        <v>0</v>
      </c>
      <c r="P48" s="49"/>
      <c r="Q48" s="49"/>
      <c r="R48" s="49"/>
      <c r="S48" s="49"/>
      <c r="T48" s="49"/>
      <c r="U48" s="49"/>
      <c r="V48" s="49"/>
      <c r="W48" s="49"/>
      <c r="X48" s="49"/>
      <c r="Y48" s="49"/>
      <c r="Z48" s="49"/>
      <c r="AA48" s="49"/>
      <c r="AB48" s="49"/>
      <c r="AC48" s="49"/>
      <c r="AD48" s="49"/>
      <c r="AE48" s="49"/>
    </row>
    <row r="49" spans="1:31" ht="38.25">
      <c r="A49" s="49"/>
      <c r="B49" s="886" t="s">
        <v>715</v>
      </c>
      <c r="C49" s="296" t="s">
        <v>671</v>
      </c>
      <c r="D49" s="296"/>
      <c r="E49" s="869"/>
      <c r="F49" s="869"/>
      <c r="G49" s="869"/>
      <c r="H49" s="869"/>
      <c r="I49" s="880"/>
      <c r="J49" s="880"/>
      <c r="K49" s="880"/>
      <c r="L49" s="881"/>
      <c r="M49" s="49"/>
      <c r="N49" s="833"/>
      <c r="O49" s="799" t="s">
        <v>0</v>
      </c>
      <c r="P49" s="49"/>
      <c r="Q49" s="49"/>
      <c r="R49" s="49"/>
      <c r="S49" s="49"/>
      <c r="T49" s="49"/>
      <c r="U49" s="49"/>
      <c r="V49" s="49"/>
      <c r="W49" s="49"/>
      <c r="X49" s="49"/>
      <c r="Y49" s="49"/>
      <c r="Z49" s="49"/>
      <c r="AA49" s="49"/>
      <c r="AB49" s="49"/>
      <c r="AC49" s="49"/>
      <c r="AD49" s="49"/>
      <c r="AE49" s="49"/>
    </row>
    <row r="50" spans="1:31" ht="12.75">
      <c r="A50" s="49"/>
      <c r="B50" s="886" t="s">
        <v>716</v>
      </c>
      <c r="C50" s="296" t="s">
        <v>698</v>
      </c>
      <c r="D50" s="296"/>
      <c r="E50" s="883"/>
      <c r="F50" s="883"/>
      <c r="G50" s="883"/>
      <c r="H50" s="883"/>
      <c r="I50" s="883"/>
      <c r="J50" s="883"/>
      <c r="K50" s="883"/>
      <c r="L50" s="861"/>
      <c r="M50" s="49"/>
      <c r="N50" s="833"/>
      <c r="O50" s="49"/>
      <c r="P50" s="49"/>
      <c r="Q50" s="49"/>
      <c r="R50" s="49"/>
      <c r="S50" s="49"/>
      <c r="T50" s="49"/>
      <c r="U50" s="49"/>
      <c r="V50" s="49"/>
      <c r="W50" s="49"/>
      <c r="X50" s="49"/>
      <c r="Y50" s="49"/>
      <c r="Z50" s="49"/>
      <c r="AA50" s="49"/>
      <c r="AB50" s="49"/>
      <c r="AC50" s="49"/>
      <c r="AD50" s="49"/>
      <c r="AE50" s="49"/>
    </row>
    <row r="51" spans="1:31" ht="29.25" customHeight="1">
      <c r="A51" s="49"/>
      <c r="B51" s="886" t="s">
        <v>717</v>
      </c>
      <c r="C51" s="1242" t="s">
        <v>699</v>
      </c>
      <c r="D51" s="1243"/>
      <c r="E51" s="883"/>
      <c r="F51" s="883"/>
      <c r="G51" s="883"/>
      <c r="H51" s="883"/>
      <c r="I51" s="883"/>
      <c r="J51" s="883"/>
      <c r="K51" s="883"/>
      <c r="L51" s="884"/>
      <c r="M51" s="49"/>
      <c r="N51" s="833"/>
      <c r="O51" s="49"/>
      <c r="P51" s="49"/>
      <c r="Q51" s="49"/>
      <c r="R51" s="49"/>
      <c r="S51" s="49"/>
      <c r="T51" s="49"/>
      <c r="U51" s="49"/>
      <c r="V51" s="49"/>
      <c r="W51" s="49"/>
      <c r="X51" s="49"/>
      <c r="Y51" s="49"/>
      <c r="Z51" s="49"/>
      <c r="AA51" s="49"/>
      <c r="AB51" s="49"/>
      <c r="AC51" s="49"/>
      <c r="AD51" s="49"/>
      <c r="AE51" s="49"/>
    </row>
    <row r="52" spans="1:31" ht="33.75" customHeight="1">
      <c r="A52" s="49"/>
      <c r="B52" s="886" t="s">
        <v>718</v>
      </c>
      <c r="C52" s="296" t="s">
        <v>700</v>
      </c>
      <c r="D52" s="296"/>
      <c r="E52" s="862"/>
      <c r="F52" s="862"/>
      <c r="G52" s="862"/>
      <c r="H52" s="862"/>
      <c r="I52" s="862"/>
      <c r="J52" s="862"/>
      <c r="K52" s="862"/>
      <c r="L52" s="863"/>
      <c r="M52" s="49"/>
      <c r="N52" s="858"/>
      <c r="O52" s="49" t="s">
        <v>701</v>
      </c>
      <c r="P52" s="49" t="s">
        <v>702</v>
      </c>
      <c r="Q52" s="49" t="s">
        <v>703</v>
      </c>
      <c r="R52" s="49" t="s">
        <v>704</v>
      </c>
      <c r="S52" s="49" t="s">
        <v>552</v>
      </c>
      <c r="T52" s="49" t="s">
        <v>518</v>
      </c>
      <c r="U52" s="49" t="s">
        <v>519</v>
      </c>
      <c r="V52" s="49" t="s">
        <v>520</v>
      </c>
      <c r="W52" s="49" t="s">
        <v>521</v>
      </c>
      <c r="X52" s="49" t="s">
        <v>522</v>
      </c>
      <c r="Y52" s="49" t="s">
        <v>523</v>
      </c>
      <c r="Z52" s="49" t="s">
        <v>77</v>
      </c>
      <c r="AA52" s="49" t="s">
        <v>20</v>
      </c>
      <c r="AB52" s="49"/>
      <c r="AC52" s="49"/>
      <c r="AD52" s="49"/>
      <c r="AE52" s="49"/>
    </row>
    <row r="53" spans="1:31" ht="38.25">
      <c r="A53" s="49"/>
      <c r="B53" s="886" t="s">
        <v>719</v>
      </c>
      <c r="C53" s="296"/>
      <c r="D53" s="852" t="s">
        <v>7</v>
      </c>
      <c r="E53" s="862"/>
      <c r="F53" s="862"/>
      <c r="G53" s="862"/>
      <c r="H53" s="862"/>
      <c r="I53" s="882"/>
      <c r="J53" s="882"/>
      <c r="K53" s="882"/>
      <c r="L53" s="863"/>
      <c r="M53" s="49"/>
      <c r="N53" s="833"/>
      <c r="O53" s="799" t="s">
        <v>0</v>
      </c>
      <c r="P53" s="49"/>
      <c r="Q53" s="49"/>
      <c r="R53" s="49"/>
      <c r="S53" s="49"/>
      <c r="T53" s="49"/>
      <c r="U53" s="49"/>
      <c r="V53" s="49"/>
      <c r="W53" s="49"/>
      <c r="X53" s="49"/>
      <c r="Y53" s="49"/>
      <c r="Z53" s="49"/>
      <c r="AA53" s="49"/>
      <c r="AB53" s="49"/>
      <c r="AC53" s="49"/>
      <c r="AD53" s="49"/>
      <c r="AE53" s="49"/>
    </row>
    <row r="54" spans="1:31" ht="28.5" customHeight="1">
      <c r="A54" s="49"/>
      <c r="B54" s="886" t="s">
        <v>720</v>
      </c>
      <c r="C54" s="1244" t="s">
        <v>768</v>
      </c>
      <c r="D54" s="1245"/>
      <c r="E54" s="862"/>
      <c r="F54" s="862"/>
      <c r="G54" s="862"/>
      <c r="H54" s="862"/>
      <c r="I54" s="862"/>
      <c r="J54" s="862"/>
      <c r="K54" s="862"/>
      <c r="L54" s="862"/>
      <c r="M54" s="49"/>
      <c r="N54" s="833"/>
      <c r="O54" s="49" t="s">
        <v>735</v>
      </c>
      <c r="P54" s="49" t="s">
        <v>736</v>
      </c>
      <c r="Q54" s="49" t="s">
        <v>2</v>
      </c>
      <c r="R54" s="49" t="s">
        <v>737</v>
      </c>
      <c r="S54" s="49" t="s">
        <v>3</v>
      </c>
      <c r="T54" s="49" t="s">
        <v>4</v>
      </c>
      <c r="U54" s="49"/>
      <c r="V54" s="49"/>
      <c r="W54" s="49"/>
      <c r="X54" s="49"/>
      <c r="Y54" s="49"/>
      <c r="Z54" s="49"/>
      <c r="AA54" s="49"/>
      <c r="AB54" s="49"/>
      <c r="AC54" s="49"/>
      <c r="AD54" s="49"/>
      <c r="AE54" s="49"/>
    </row>
    <row r="55" spans="1:31" ht="27" customHeight="1">
      <c r="A55" s="49"/>
      <c r="B55" s="890"/>
      <c r="C55" s="1242" t="s">
        <v>705</v>
      </c>
      <c r="D55" s="1243"/>
      <c r="E55" s="905"/>
      <c r="F55" s="906"/>
      <c r="G55" s="906"/>
      <c r="H55" s="906"/>
      <c r="I55" s="907"/>
      <c r="J55" s="908"/>
      <c r="K55" s="908"/>
      <c r="L55" s="909"/>
      <c r="M55" s="49"/>
      <c r="O55" s="49"/>
      <c r="P55" s="49"/>
      <c r="Q55" s="49"/>
      <c r="R55" s="49"/>
      <c r="S55" s="49"/>
      <c r="T55" s="49"/>
      <c r="U55" s="49"/>
      <c r="V55" s="49"/>
      <c r="W55" s="49"/>
      <c r="X55" s="49"/>
      <c r="Y55" s="49"/>
      <c r="Z55" s="49"/>
      <c r="AA55" s="49"/>
      <c r="AB55" s="49"/>
      <c r="AC55" s="49"/>
      <c r="AD55" s="49"/>
      <c r="AE55" s="49"/>
    </row>
    <row r="56" spans="1:31" ht="25.5">
      <c r="A56" s="49"/>
      <c r="B56" s="886" t="s">
        <v>721</v>
      </c>
      <c r="C56" s="296"/>
      <c r="D56" s="859" t="s">
        <v>706</v>
      </c>
      <c r="E56" s="862"/>
      <c r="F56" s="862"/>
      <c r="G56" s="862"/>
      <c r="H56" s="862"/>
      <c r="I56" s="862"/>
      <c r="J56" s="862"/>
      <c r="K56" s="862"/>
      <c r="L56" s="863"/>
      <c r="M56" s="49"/>
      <c r="N56" s="858"/>
      <c r="O56" s="49" t="s">
        <v>674</v>
      </c>
      <c r="P56" s="49" t="s">
        <v>675</v>
      </c>
      <c r="Q56" s="49" t="s">
        <v>20</v>
      </c>
      <c r="R56" s="49"/>
      <c r="S56" s="49"/>
      <c r="T56" s="49"/>
      <c r="U56" s="49"/>
      <c r="V56" s="49"/>
      <c r="W56" s="49"/>
      <c r="X56" s="49"/>
      <c r="Y56" s="49"/>
      <c r="Z56" s="49"/>
      <c r="AA56" s="49"/>
      <c r="AB56" s="49"/>
      <c r="AC56" s="49"/>
      <c r="AD56" s="49"/>
      <c r="AE56" s="49"/>
    </row>
    <row r="57" spans="1:31" ht="34.5" customHeight="1" thickBot="1">
      <c r="A57" s="49"/>
      <c r="B57" s="889" t="s">
        <v>722</v>
      </c>
      <c r="C57" s="301"/>
      <c r="D57" s="860" t="s">
        <v>707</v>
      </c>
      <c r="E57" s="876"/>
      <c r="F57" s="876"/>
      <c r="G57" s="876"/>
      <c r="H57" s="876"/>
      <c r="I57" s="876"/>
      <c r="J57" s="876"/>
      <c r="K57" s="876"/>
      <c r="L57" s="877"/>
      <c r="M57" s="49"/>
      <c r="N57" s="833"/>
      <c r="O57" s="49" t="s">
        <v>20</v>
      </c>
      <c r="P57" s="49" t="s">
        <v>680</v>
      </c>
      <c r="Q57" s="49" t="s">
        <v>681</v>
      </c>
      <c r="R57" s="49"/>
      <c r="S57" s="49"/>
      <c r="T57" s="49"/>
      <c r="U57" s="49"/>
      <c r="V57" s="49"/>
      <c r="W57" s="49"/>
      <c r="X57" s="49"/>
      <c r="Y57" s="49"/>
      <c r="Z57" s="49"/>
      <c r="AA57" s="49"/>
      <c r="AB57" s="49"/>
      <c r="AC57" s="49"/>
      <c r="AD57" s="49"/>
      <c r="AE57" s="49"/>
    </row>
    <row r="58" spans="1:31" ht="12.75">
      <c r="A58" s="49"/>
      <c r="B58" s="34" t="s">
        <v>5</v>
      </c>
      <c r="D58" s="49"/>
      <c r="E58" s="49"/>
      <c r="F58" s="49"/>
      <c r="G58" s="49"/>
      <c r="H58" s="49"/>
      <c r="I58" s="49"/>
      <c r="J58" s="49"/>
      <c r="K58" s="49"/>
      <c r="L58" s="298"/>
      <c r="M58" s="49"/>
      <c r="O58" s="49"/>
      <c r="P58" s="49"/>
      <c r="Q58" s="49"/>
      <c r="R58" s="49"/>
      <c r="S58" s="49"/>
      <c r="T58" s="49"/>
      <c r="U58" s="49"/>
      <c r="V58" s="49"/>
      <c r="W58" s="49"/>
      <c r="X58" s="49"/>
      <c r="Y58" s="49"/>
      <c r="Z58" s="49"/>
      <c r="AA58" s="49"/>
      <c r="AB58" s="49"/>
      <c r="AC58" s="49"/>
      <c r="AD58" s="49"/>
      <c r="AE58" s="49"/>
    </row>
    <row r="59" spans="1:31" ht="12.75">
      <c r="A59" s="49"/>
      <c r="B59" s="215" t="s">
        <v>708</v>
      </c>
      <c r="D59" s="49"/>
      <c r="E59" s="49"/>
      <c r="F59" s="49"/>
      <c r="G59" s="49"/>
      <c r="H59" s="49"/>
      <c r="I59" s="49"/>
      <c r="J59" s="49"/>
      <c r="K59" s="49"/>
      <c r="L59" s="298"/>
      <c r="M59" s="49"/>
      <c r="O59" s="49"/>
      <c r="P59" s="49"/>
      <c r="Q59" s="49"/>
      <c r="R59" s="49"/>
      <c r="S59" s="49"/>
      <c r="T59" s="49"/>
      <c r="U59" s="49"/>
      <c r="V59" s="49"/>
      <c r="W59" s="49"/>
      <c r="X59" s="49"/>
      <c r="Y59" s="49"/>
      <c r="Z59" s="49"/>
      <c r="AA59" s="49"/>
      <c r="AB59" s="49"/>
      <c r="AC59" s="49"/>
      <c r="AD59" s="49"/>
      <c r="AE59" s="49"/>
    </row>
    <row r="60" spans="1:31" ht="12.75">
      <c r="A60" s="49"/>
      <c r="B60" s="215" t="s">
        <v>709</v>
      </c>
      <c r="D60" s="49"/>
      <c r="E60" s="49"/>
      <c r="F60" s="49"/>
      <c r="G60" s="49"/>
      <c r="H60" s="49"/>
      <c r="I60" s="49"/>
      <c r="J60" s="49"/>
      <c r="K60" s="49"/>
      <c r="L60" s="298"/>
      <c r="M60" s="49"/>
      <c r="O60" s="49"/>
      <c r="P60" s="49"/>
      <c r="Q60" s="49"/>
      <c r="R60" s="49"/>
      <c r="S60" s="49"/>
      <c r="T60" s="49"/>
      <c r="U60" s="49"/>
      <c r="V60" s="49"/>
      <c r="W60" s="49"/>
      <c r="X60" s="49"/>
      <c r="Y60" s="49"/>
      <c r="Z60" s="49"/>
      <c r="AA60" s="49"/>
      <c r="AB60" s="49"/>
      <c r="AC60" s="49"/>
      <c r="AD60" s="49"/>
      <c r="AE60" s="49"/>
    </row>
    <row r="61" spans="1:31" ht="12.75">
      <c r="A61" s="49"/>
      <c r="B61" s="215"/>
      <c r="D61" s="49"/>
      <c r="E61" s="49"/>
      <c r="F61" s="49"/>
      <c r="G61" s="49"/>
      <c r="H61" s="49"/>
      <c r="I61" s="49"/>
      <c r="J61" s="49"/>
      <c r="K61" s="49"/>
      <c r="L61" s="298"/>
      <c r="M61" s="49"/>
      <c r="O61" s="49"/>
      <c r="P61" s="49"/>
      <c r="Q61" s="49"/>
      <c r="R61" s="49"/>
      <c r="S61" s="49"/>
      <c r="T61" s="49"/>
      <c r="U61" s="49"/>
      <c r="V61" s="49"/>
      <c r="W61" s="49"/>
      <c r="X61" s="49"/>
      <c r="Y61" s="49"/>
      <c r="Z61" s="49"/>
      <c r="AA61" s="49"/>
      <c r="AB61" s="49"/>
      <c r="AC61" s="49"/>
      <c r="AD61" s="49"/>
      <c r="AE61" s="49"/>
    </row>
    <row r="62" spans="1:31" ht="12.75">
      <c r="A62" s="49"/>
      <c r="B62" s="34" t="s">
        <v>710</v>
      </c>
      <c r="C62" s="49" t="s">
        <v>734</v>
      </c>
      <c r="D62" s="49"/>
      <c r="E62" s="49"/>
      <c r="F62" s="49"/>
      <c r="G62" s="49"/>
      <c r="H62" s="49"/>
      <c r="I62" s="49"/>
      <c r="J62" s="49"/>
      <c r="K62" s="298"/>
      <c r="L62" s="298"/>
      <c r="M62" s="49"/>
      <c r="O62" s="49"/>
      <c r="P62" s="49"/>
      <c r="Q62" s="49"/>
      <c r="R62" s="49"/>
      <c r="S62" s="49"/>
      <c r="T62" s="49"/>
      <c r="U62" s="49"/>
      <c r="V62" s="49"/>
      <c r="W62" s="49"/>
      <c r="X62" s="49"/>
      <c r="Y62" s="49"/>
      <c r="Z62" s="49"/>
      <c r="AA62" s="49"/>
      <c r="AB62" s="49"/>
      <c r="AC62" s="49"/>
      <c r="AD62" s="49"/>
      <c r="AE62" s="49"/>
    </row>
    <row r="63" spans="1:31" ht="6.95" customHeight="1">
      <c r="A63" s="49"/>
      <c r="C63" s="49"/>
      <c r="D63" s="49"/>
      <c r="E63" s="49"/>
      <c r="F63" s="49"/>
      <c r="G63" s="49"/>
      <c r="H63" s="49"/>
      <c r="I63" s="49"/>
      <c r="J63" s="49"/>
      <c r="K63" s="298"/>
      <c r="L63" s="298"/>
      <c r="M63" s="49"/>
      <c r="O63" s="49"/>
      <c r="P63" s="49"/>
      <c r="Q63" s="49"/>
      <c r="R63" s="49"/>
      <c r="S63" s="49"/>
      <c r="T63" s="49"/>
      <c r="U63" s="49"/>
      <c r="V63" s="49"/>
      <c r="W63" s="49"/>
      <c r="X63" s="49"/>
      <c r="Y63" s="49"/>
      <c r="Z63" s="49"/>
      <c r="AA63" s="49"/>
      <c r="AB63" s="49"/>
      <c r="AC63" s="49"/>
      <c r="AD63" s="49"/>
      <c r="AE63" s="49"/>
    </row>
    <row r="64" spans="1:31" ht="137.25" customHeight="1">
      <c r="A64" s="49"/>
      <c r="B64" s="1239"/>
      <c r="C64" s="1240"/>
      <c r="D64" s="1240"/>
      <c r="E64" s="1240"/>
      <c r="F64" s="1240"/>
      <c r="G64" s="1240"/>
      <c r="H64" s="1240"/>
      <c r="I64" s="1240"/>
      <c r="J64" s="1240"/>
      <c r="K64" s="1240"/>
      <c r="L64" s="1241"/>
      <c r="M64" s="49"/>
      <c r="O64" s="49"/>
      <c r="P64" s="49"/>
      <c r="Q64" s="49"/>
      <c r="R64" s="49"/>
      <c r="S64" s="49"/>
      <c r="T64" s="49"/>
      <c r="U64" s="49"/>
      <c r="V64" s="49"/>
      <c r="W64" s="49"/>
      <c r="X64" s="49"/>
      <c r="Y64" s="49"/>
      <c r="Z64" s="49"/>
      <c r="AA64" s="49"/>
      <c r="AB64" s="49"/>
      <c r="AC64" s="49"/>
      <c r="AD64" s="49"/>
      <c r="AE64" s="49"/>
    </row>
    <row r="65" spans="1:31" ht="12.75">
      <c r="A65" s="49"/>
      <c r="B65" s="215" t="s">
        <v>8</v>
      </c>
      <c r="D65" s="49"/>
      <c r="E65" s="49"/>
      <c r="F65" s="49"/>
      <c r="G65" s="49"/>
      <c r="H65" s="49"/>
      <c r="I65" s="49"/>
      <c r="J65" s="49"/>
      <c r="K65" s="49"/>
      <c r="L65" s="298"/>
      <c r="M65" s="49"/>
      <c r="O65" s="49"/>
      <c r="P65" s="49"/>
      <c r="Q65" s="49"/>
      <c r="R65" s="49"/>
      <c r="S65" s="49"/>
      <c r="T65" s="49"/>
      <c r="U65" s="49"/>
      <c r="V65" s="49"/>
      <c r="W65" s="49"/>
      <c r="X65" s="49"/>
      <c r="Y65" s="49"/>
      <c r="Z65" s="49"/>
      <c r="AA65" s="49"/>
      <c r="AB65" s="49"/>
      <c r="AC65" s="49"/>
      <c r="AD65" s="49"/>
      <c r="AE65" s="49"/>
    </row>
    <row r="66" spans="1:31" ht="12.75">
      <c r="A66" s="49"/>
      <c r="B66" s="400"/>
      <c r="D66" s="49"/>
      <c r="E66" s="49"/>
      <c r="F66" s="49"/>
      <c r="G66" s="49"/>
      <c r="H66" s="49"/>
      <c r="I66" s="49"/>
      <c r="J66" s="49"/>
      <c r="K66" s="49"/>
      <c r="L66" s="298"/>
      <c r="M66" s="49"/>
      <c r="O66" s="49"/>
      <c r="P66" s="49"/>
      <c r="Q66" s="49"/>
      <c r="R66" s="49"/>
      <c r="S66" s="49"/>
      <c r="T66" s="49"/>
      <c r="U66" s="49"/>
      <c r="V66" s="49"/>
      <c r="W66" s="49"/>
      <c r="X66" s="49"/>
      <c r="Y66" s="49"/>
      <c r="Z66" s="49"/>
      <c r="AA66" s="49"/>
      <c r="AB66" s="49"/>
      <c r="AC66" s="49"/>
      <c r="AD66" s="49"/>
      <c r="AE66" s="49"/>
    </row>
  </sheetData>
  <sheetProtection password="D3F9" sheet="1" objects="1" scenarios="1" formatRows="0"/>
  <mergeCells count="11">
    <mergeCell ref="K2:L2"/>
    <mergeCell ref="K3:L3"/>
    <mergeCell ref="K4:L4"/>
    <mergeCell ref="K5:L5"/>
    <mergeCell ref="B64:L64"/>
    <mergeCell ref="B8:K8"/>
    <mergeCell ref="C51:D51"/>
    <mergeCell ref="C54:D54"/>
    <mergeCell ref="C55:D55"/>
    <mergeCell ref="C39:L39"/>
    <mergeCell ref="C10:L10"/>
  </mergeCells>
  <dataValidations count="11" xWindow="546" yWindow="636">
    <dataValidation type="list" allowBlank="1" showInputMessage="1" showErrorMessage="1" sqref="G11 I40 F40">
      <formula1>$O$7:$O$9</formula1>
    </dataValidation>
    <dataValidation type="list" allowBlank="1" showInputMessage="1" showErrorMessage="1" sqref="E29:L29">
      <formula1>$O$29:$T$29</formula1>
    </dataValidation>
    <dataValidation type="list" allowBlank="1" showInputMessage="1" showErrorMessage="1" sqref="E34:L34">
      <formula1>$O$34:$Q$34</formula1>
    </dataValidation>
    <dataValidation type="list" allowBlank="1" showInputMessage="1" showErrorMessage="1" sqref="E52:L52">
      <formula1>$O$52:$AB$52</formula1>
    </dataValidation>
    <dataValidation type="list" allowBlank="1" showInputMessage="1" showErrorMessage="1" sqref="E45:L45">
      <formula1>$O$45:$S$45</formula1>
    </dataValidation>
    <dataValidation type="list" allowBlank="1" showInputMessage="1" showErrorMessage="1" promptTitle="Confirming Requirements:" prompt="Please select an answer from the following options in the drop-down box:_x000a__x000a_N/A_x000a__x000a_Excess Reported as Non-Allowable in Schedule A_x000a__x000a_Excess Reported as Allowable in Schedule A" sqref="E57:L57">
      <formula1>$O$57:$R$57</formula1>
    </dataValidation>
    <dataValidation type="list" allowBlank="1" showInputMessage="1" showErrorMessage="1" promptTitle="Confirming Requirements:" prompt="Please select an answer from the following options in the drop-down box:_x000a__x000a_Reported Expenses are Lesser of_x000a__x000a_Reported Expenses are Not Lesser of_x000a__x000a_N/A" sqref="E56:L56">
      <formula1>$O$56:$R$56</formula1>
    </dataValidation>
    <dataValidation errorStyle="information" type="list" allowBlank="1" showInputMessage="1" promptTitle="Confirming Requirements:" prompt="Please select an answer from the following options in the drop-down box:_x000a__x000a_N/A_x000a__x000a_Excess Reported as Non-Allowable in Schedule A_x000a__x000a_Excess Reported as Allowable in Schedule A_x000a_" errorTitle="dfasd" error="Please select " sqref="E35:L35">
      <formula1>$O$35:$R$35</formula1>
    </dataValidation>
    <dataValidation type="list" allowBlank="1" showInputMessage="1" showErrorMessage="1" promptTitle="Confirming Requirements:" prompt="Please select an answer from the following options in the drop-down box:_x000a__x000a_Reported Expenses are Lesser of_x000a__x000a_Reported Expenses are Not Lesser of" sqref="E33:L33">
      <formula1>$O$33:$Q$33</formula1>
    </dataValidation>
    <dataValidation type="list" allowBlank="1" showInputMessage="1" showErrorMessage="1" sqref="E47:L47">
      <formula1>$O$47:$T$47</formula1>
    </dataValidation>
    <dataValidation type="list" allowBlank="1" showInputMessage="1" showErrorMessage="1" sqref="E54:L54">
      <formula1>$O$54:$U$54</formula1>
    </dataValidation>
  </dataValidations>
  <printOptions horizontalCentered="1"/>
  <pageMargins left="0.25" right="0.25" top="0.43" bottom="0.25" header="0.63" footer="0"/>
  <pageSetup fitToHeight="3" horizontalDpi="600" verticalDpi="600" orientation="landscape" scale="70" r:id="rId1"/>
  <headerFooter alignWithMargins="0">
    <oddHeader>&amp;LCommonwealth of Pennsylvania
Office of Developmental Programs
Cost Report for the Consolidated Waiver Program</oddHeader>
    <oddFooter>&amp;LEffective: 7/1/2016&amp;C&amp;P of &amp;N&amp;RVersion 12.0</oddFooter>
  </headerFooter>
  <rowBreaks count="2" manualBreakCount="2">
    <brk id="39" min="1" max="16383" man="1"/>
    <brk id="61" min="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120"/>
  <sheetViews>
    <sheetView showGridLines="0" showZeros="0" zoomScale="85" zoomScaleNormal="85" zoomScaleSheetLayoutView="85" workbookViewId="0" topLeftCell="A1">
      <selection activeCell="H19" sqref="H19:L19"/>
    </sheetView>
  </sheetViews>
  <sheetFormatPr defaultColWidth="8.8515625" defaultRowHeight="12.75"/>
  <cols>
    <col min="1" max="1" width="3.7109375" style="1" customWidth="1"/>
    <col min="2" max="2" width="3.8515625" style="1" customWidth="1"/>
    <col min="3" max="3" width="9.140625" style="1" hidden="1" customWidth="1"/>
    <col min="4" max="4" width="5.7109375" style="1" customWidth="1"/>
    <col min="5" max="5" width="3.140625" style="1" customWidth="1"/>
    <col min="6" max="6" width="49.421875" style="1" customWidth="1"/>
    <col min="7" max="7" width="18.57421875" style="1" bestFit="1" customWidth="1"/>
    <col min="8" max="8" width="3.8515625" style="1" customWidth="1"/>
    <col min="9" max="11" width="8.8515625" style="1" customWidth="1"/>
    <col min="12" max="12" width="11.7109375" style="1" customWidth="1"/>
    <col min="13" max="13" width="7.28125" style="1" customWidth="1"/>
    <col min="14" max="14" width="2.421875" style="1" customWidth="1"/>
    <col min="15" max="15" width="7.28125" style="1" customWidth="1"/>
    <col min="16" max="16" width="20.00390625" style="1" customWidth="1"/>
    <col min="17" max="17" width="16.28125" style="1" customWidth="1"/>
    <col min="18" max="19" width="8.8515625" style="1" hidden="1" customWidth="1"/>
    <col min="20" max="16384" width="8.8515625" style="1" customWidth="1"/>
  </cols>
  <sheetData>
    <row r="2" spans="10:16" ht="12.75">
      <c r="J2" s="2"/>
      <c r="N2" s="294" t="s">
        <v>242</v>
      </c>
      <c r="O2" s="1231">
        <f>'Certification Page'!$E$8</f>
        <v>0</v>
      </c>
      <c r="P2" s="1231"/>
    </row>
    <row r="3" spans="10:16" ht="12.75">
      <c r="J3" s="2"/>
      <c r="N3" s="294" t="s">
        <v>59</v>
      </c>
      <c r="O3" s="1110">
        <f>'Certification Page'!$T$8</f>
        <v>0</v>
      </c>
      <c r="P3" s="1111"/>
    </row>
    <row r="4" spans="10:16" ht="12.75">
      <c r="J4" s="2"/>
      <c r="N4" s="294" t="s">
        <v>133</v>
      </c>
      <c r="O4" s="1219" t="str">
        <f>TEXT('Certification Page'!$H$11,"MM/dd/YYYY")&amp;" to "&amp;TEXT('Certification Page'!$L$11,"MM/dd/YYYY")</f>
        <v>01/00/1900 to 06/30/2016</v>
      </c>
      <c r="P4" s="1219"/>
    </row>
    <row r="5" spans="14:16" ht="12.75">
      <c r="N5" s="294" t="s">
        <v>381</v>
      </c>
      <c r="O5" s="1219" t="str">
        <f>'Certification Page'!$P$49&amp;" of "&amp;'Certification Page'!$R$49</f>
        <v>1 of 1</v>
      </c>
      <c r="P5" s="1219"/>
    </row>
    <row r="9" spans="2:26" ht="15.75">
      <c r="B9" s="86" t="s">
        <v>244</v>
      </c>
      <c r="C9" s="8"/>
      <c r="D9" s="8"/>
      <c r="E9" s="8"/>
      <c r="F9" s="8"/>
      <c r="G9" s="8"/>
      <c r="H9" s="8"/>
      <c r="I9" s="8"/>
      <c r="J9" s="8"/>
      <c r="K9" s="8"/>
      <c r="L9" s="8"/>
      <c r="M9" s="8"/>
      <c r="N9" s="8"/>
      <c r="O9" s="8"/>
      <c r="P9" s="8"/>
      <c r="Q9" s="4"/>
      <c r="R9" s="4"/>
      <c r="S9" s="4"/>
      <c r="T9" s="4"/>
      <c r="U9" s="4"/>
      <c r="V9" s="4"/>
      <c r="W9" s="4"/>
      <c r="X9" s="4"/>
      <c r="Y9" s="4"/>
      <c r="Z9" s="4"/>
    </row>
    <row r="10" spans="2:16" ht="12.75">
      <c r="B10" s="5"/>
      <c r="C10" s="5"/>
      <c r="D10" s="5"/>
      <c r="E10" s="5"/>
      <c r="F10" s="5"/>
      <c r="G10" s="5"/>
      <c r="H10" s="5"/>
      <c r="I10" s="5"/>
      <c r="J10" s="5"/>
      <c r="K10" s="5"/>
      <c r="L10" s="5"/>
      <c r="M10" s="5"/>
      <c r="N10" s="5"/>
      <c r="O10" s="5"/>
      <c r="P10" s="5"/>
    </row>
    <row r="11" spans="2:17" ht="12.75">
      <c r="B11" s="1251" t="s">
        <v>571</v>
      </c>
      <c r="C11" s="1252"/>
      <c r="D11" s="1252"/>
      <c r="E11" s="1252"/>
      <c r="F11" s="1252"/>
      <c r="G11" s="1252"/>
      <c r="H11" s="1252"/>
      <c r="I11" s="1252"/>
      <c r="J11" s="1252"/>
      <c r="K11" s="1252"/>
      <c r="L11" s="1252"/>
      <c r="M11" s="1252"/>
      <c r="N11" s="1252"/>
      <c r="O11" s="1252"/>
      <c r="P11" s="1252"/>
      <c r="Q11" s="1248"/>
    </row>
    <row r="12" spans="2:17" ht="12.75">
      <c r="B12" s="1252"/>
      <c r="C12" s="1252"/>
      <c r="D12" s="1252"/>
      <c r="E12" s="1252"/>
      <c r="F12" s="1252"/>
      <c r="G12" s="1252"/>
      <c r="H12" s="1252"/>
      <c r="I12" s="1252"/>
      <c r="J12" s="1252"/>
      <c r="K12" s="1252"/>
      <c r="L12" s="1252"/>
      <c r="M12" s="1252"/>
      <c r="N12" s="1252"/>
      <c r="O12" s="1252"/>
      <c r="P12" s="1252"/>
      <c r="Q12" s="1248"/>
    </row>
    <row r="13" spans="2:17" ht="6" customHeight="1">
      <c r="B13" s="1252"/>
      <c r="C13" s="1252"/>
      <c r="D13" s="1252"/>
      <c r="E13" s="1252"/>
      <c r="F13" s="1252"/>
      <c r="G13" s="1252"/>
      <c r="H13" s="1252"/>
      <c r="I13" s="1252"/>
      <c r="J13" s="1252"/>
      <c r="K13" s="1252"/>
      <c r="L13" s="1252"/>
      <c r="M13" s="1252"/>
      <c r="N13" s="1252"/>
      <c r="O13" s="1252"/>
      <c r="P13" s="1252"/>
      <c r="Q13" s="1248"/>
    </row>
    <row r="14" spans="2:17" ht="6" customHeight="1">
      <c r="B14" s="799"/>
      <c r="C14" s="799"/>
      <c r="D14" s="799"/>
      <c r="E14" s="799"/>
      <c r="F14" s="799"/>
      <c r="G14" s="799"/>
      <c r="H14" s="799"/>
      <c r="I14" s="799"/>
      <c r="J14" s="799"/>
      <c r="K14" s="799"/>
      <c r="L14" s="799"/>
      <c r="M14" s="799"/>
      <c r="N14" s="799"/>
      <c r="O14" s="799"/>
      <c r="P14" s="799"/>
      <c r="Q14" s="800"/>
    </row>
    <row r="15" spans="2:16" ht="12.75">
      <c r="B15" s="29"/>
      <c r="C15" s="29"/>
      <c r="D15" s="29" t="s">
        <v>744</v>
      </c>
      <c r="E15" s="36"/>
      <c r="F15" s="29"/>
      <c r="G15" s="29"/>
      <c r="H15" s="29"/>
      <c r="I15" s="29"/>
      <c r="J15" s="29"/>
      <c r="K15" s="29"/>
      <c r="L15" s="29"/>
      <c r="M15" s="29"/>
      <c r="N15" s="29"/>
      <c r="O15" s="29"/>
      <c r="P15" s="29"/>
    </row>
    <row r="16" spans="2:16" ht="26.25" customHeight="1">
      <c r="B16" s="58"/>
      <c r="C16" s="34"/>
      <c r="D16" s="400"/>
      <c r="E16" s="1262" t="s">
        <v>572</v>
      </c>
      <c r="F16" s="1262"/>
      <c r="G16" s="1262"/>
      <c r="H16" s="1262"/>
      <c r="I16" s="1262"/>
      <c r="J16" s="1262"/>
      <c r="K16" s="1262"/>
      <c r="L16" s="1262"/>
      <c r="M16" s="119"/>
      <c r="N16" s="34"/>
      <c r="O16" s="119"/>
      <c r="P16" s="34"/>
    </row>
    <row r="17" spans="2:16" s="19" customFormat="1" ht="12.75">
      <c r="B17" s="49"/>
      <c r="C17" s="49"/>
      <c r="D17" s="400"/>
      <c r="E17" s="49"/>
      <c r="F17" s="726" t="s">
        <v>126</v>
      </c>
      <c r="G17" s="726" t="s">
        <v>127</v>
      </c>
      <c r="H17" s="1258" t="s">
        <v>128</v>
      </c>
      <c r="I17" s="1258"/>
      <c r="J17" s="1258"/>
      <c r="K17" s="1258"/>
      <c r="L17" s="1258"/>
      <c r="M17" s="49"/>
      <c r="N17" s="49"/>
      <c r="O17" s="49"/>
      <c r="P17" s="49"/>
    </row>
    <row r="18" spans="2:16" s="19" customFormat="1" ht="12.75">
      <c r="B18" s="49"/>
      <c r="C18" s="49"/>
      <c r="D18" s="400"/>
      <c r="E18" s="49"/>
      <c r="F18" s="728" t="s">
        <v>524</v>
      </c>
      <c r="G18" s="728" t="s">
        <v>540</v>
      </c>
      <c r="H18" s="1259" t="s">
        <v>567</v>
      </c>
      <c r="I18" s="1260"/>
      <c r="J18" s="1260"/>
      <c r="K18" s="1260"/>
      <c r="L18" s="1261"/>
      <c r="M18" s="49"/>
      <c r="N18" s="49"/>
      <c r="O18" s="49"/>
      <c r="P18" s="49"/>
    </row>
    <row r="19" spans="2:19" ht="12.75">
      <c r="B19" s="34"/>
      <c r="C19" s="34"/>
      <c r="D19" s="215"/>
      <c r="E19" s="727">
        <v>1</v>
      </c>
      <c r="F19" s="721" t="s">
        <v>248</v>
      </c>
      <c r="G19" s="700"/>
      <c r="H19" s="1256"/>
      <c r="I19" s="1257"/>
      <c r="J19" s="1257"/>
      <c r="K19" s="1257"/>
      <c r="L19" s="1257"/>
      <c r="M19" s="722"/>
      <c r="N19" s="708"/>
      <c r="O19" s="708"/>
      <c r="P19" s="708"/>
      <c r="R19" s="1" t="s">
        <v>516</v>
      </c>
      <c r="S19" s="1" t="s">
        <v>552</v>
      </c>
    </row>
    <row r="20" spans="2:19" ht="12.75">
      <c r="B20" s="34"/>
      <c r="C20" s="34"/>
      <c r="D20" s="215"/>
      <c r="E20" s="727">
        <v>2</v>
      </c>
      <c r="F20" s="721" t="s">
        <v>249</v>
      </c>
      <c r="G20" s="700"/>
      <c r="H20" s="1256"/>
      <c r="I20" s="1257"/>
      <c r="J20" s="1257"/>
      <c r="K20" s="1257"/>
      <c r="L20" s="1257"/>
      <c r="M20" s="708"/>
      <c r="N20" s="708"/>
      <c r="O20" s="708"/>
      <c r="P20" s="708"/>
      <c r="R20" s="1" t="s">
        <v>517</v>
      </c>
      <c r="S20" s="1" t="s">
        <v>518</v>
      </c>
    </row>
    <row r="21" spans="2:19" ht="12.75">
      <c r="B21" s="34"/>
      <c r="C21" s="34"/>
      <c r="D21" s="215"/>
      <c r="E21" s="727">
        <v>3</v>
      </c>
      <c r="F21" s="721" t="s">
        <v>250</v>
      </c>
      <c r="G21" s="700"/>
      <c r="H21" s="1256"/>
      <c r="I21" s="1257"/>
      <c r="J21" s="1257"/>
      <c r="K21" s="1257"/>
      <c r="L21" s="1257"/>
      <c r="M21" s="708"/>
      <c r="N21" s="708"/>
      <c r="O21" s="708"/>
      <c r="P21" s="708"/>
      <c r="S21" s="1" t="s">
        <v>519</v>
      </c>
    </row>
    <row r="22" spans="2:19" ht="12.75">
      <c r="B22" s="34"/>
      <c r="C22" s="34"/>
      <c r="D22" s="215"/>
      <c r="E22" s="727">
        <v>4</v>
      </c>
      <c r="F22" s="721" t="s">
        <v>251</v>
      </c>
      <c r="G22" s="700"/>
      <c r="H22" s="1256"/>
      <c r="I22" s="1257"/>
      <c r="J22" s="1257"/>
      <c r="K22" s="1257"/>
      <c r="L22" s="1257"/>
      <c r="M22" s="708"/>
      <c r="N22" s="708"/>
      <c r="O22" s="708"/>
      <c r="P22" s="708"/>
      <c r="S22" s="1" t="s">
        <v>520</v>
      </c>
    </row>
    <row r="23" spans="2:19" ht="12.75">
      <c r="B23" s="34"/>
      <c r="C23" s="34"/>
      <c r="D23" s="215"/>
      <c r="E23" s="727">
        <v>5</v>
      </c>
      <c r="F23" s="721" t="s">
        <v>252</v>
      </c>
      <c r="G23" s="700"/>
      <c r="H23" s="1256"/>
      <c r="I23" s="1257"/>
      <c r="J23" s="1257"/>
      <c r="K23" s="1257"/>
      <c r="L23" s="1257"/>
      <c r="M23" s="708"/>
      <c r="N23" s="708"/>
      <c r="O23" s="708"/>
      <c r="P23" s="708"/>
      <c r="S23" s="1" t="s">
        <v>521</v>
      </c>
    </row>
    <row r="24" spans="2:19" ht="12.75">
      <c r="B24" s="34"/>
      <c r="C24" s="34"/>
      <c r="D24" s="215"/>
      <c r="E24" s="727">
        <v>6</v>
      </c>
      <c r="F24" s="721" t="s">
        <v>253</v>
      </c>
      <c r="G24" s="700"/>
      <c r="H24" s="1256"/>
      <c r="I24" s="1257"/>
      <c r="J24" s="1257"/>
      <c r="K24" s="1257"/>
      <c r="L24" s="1257"/>
      <c r="M24" s="708"/>
      <c r="N24" s="708"/>
      <c r="O24" s="708"/>
      <c r="P24" s="708"/>
      <c r="S24" s="1" t="s">
        <v>522</v>
      </c>
    </row>
    <row r="25" spans="2:19" ht="12.75">
      <c r="B25" s="34"/>
      <c r="C25" s="34"/>
      <c r="D25" s="215"/>
      <c r="E25" s="727">
        <v>7</v>
      </c>
      <c r="F25" s="721" t="s">
        <v>254</v>
      </c>
      <c r="G25" s="700"/>
      <c r="H25" s="1256"/>
      <c r="I25" s="1257"/>
      <c r="J25" s="1257"/>
      <c r="K25" s="1257"/>
      <c r="L25" s="1257"/>
      <c r="M25" s="708"/>
      <c r="N25" s="708"/>
      <c r="O25" s="708"/>
      <c r="P25" s="708"/>
      <c r="S25" s="1" t="s">
        <v>523</v>
      </c>
    </row>
    <row r="26" spans="2:19" ht="12.75">
      <c r="B26" s="34"/>
      <c r="C26" s="34"/>
      <c r="D26" s="215"/>
      <c r="E26" s="727">
        <v>8</v>
      </c>
      <c r="F26" s="721" t="s">
        <v>52</v>
      </c>
      <c r="G26" s="700"/>
      <c r="H26" s="1256"/>
      <c r="I26" s="1257"/>
      <c r="J26" s="1257"/>
      <c r="K26" s="1257"/>
      <c r="L26" s="1257"/>
      <c r="M26" s="708"/>
      <c r="N26" s="708"/>
      <c r="O26" s="708"/>
      <c r="P26" s="708"/>
      <c r="S26" s="1" t="s">
        <v>77</v>
      </c>
    </row>
    <row r="27" spans="2:16" ht="12.75">
      <c r="B27" s="34"/>
      <c r="C27" s="34"/>
      <c r="D27" s="215"/>
      <c r="E27" s="727">
        <v>9</v>
      </c>
      <c r="F27" s="721" t="s">
        <v>53</v>
      </c>
      <c r="G27" s="700"/>
      <c r="H27" s="1256"/>
      <c r="I27" s="1257"/>
      <c r="J27" s="1257"/>
      <c r="K27" s="1257"/>
      <c r="L27" s="1257"/>
      <c r="M27" s="708"/>
      <c r="N27" s="708"/>
      <c r="O27" s="708"/>
      <c r="P27" s="708"/>
    </row>
    <row r="28" spans="2:16" ht="12.75">
      <c r="B28" s="34"/>
      <c r="C28" s="34"/>
      <c r="D28" s="215"/>
      <c r="E28" s="727">
        <v>10</v>
      </c>
      <c r="F28" s="721" t="s">
        <v>54</v>
      </c>
      <c r="G28" s="700"/>
      <c r="H28" s="1256"/>
      <c r="I28" s="1257"/>
      <c r="J28" s="1257"/>
      <c r="K28" s="1257"/>
      <c r="L28" s="1257"/>
      <c r="M28" s="708"/>
      <c r="N28" s="708"/>
      <c r="O28" s="708"/>
      <c r="P28" s="708"/>
    </row>
    <row r="29" spans="2:16" ht="12.75" customHeight="1">
      <c r="B29" s="34"/>
      <c r="C29" s="34"/>
      <c r="D29" s="215"/>
      <c r="E29" s="727">
        <v>11</v>
      </c>
      <c r="F29" s="721" t="s">
        <v>55</v>
      </c>
      <c r="G29" s="700"/>
      <c r="H29" s="1256"/>
      <c r="I29" s="1257"/>
      <c r="J29" s="1257"/>
      <c r="K29" s="1257"/>
      <c r="L29" s="1257"/>
      <c r="M29" s="708"/>
      <c r="N29" s="708"/>
      <c r="O29" s="708"/>
      <c r="P29" s="708"/>
    </row>
    <row r="30" spans="2:16" ht="12.75">
      <c r="B30" s="34"/>
      <c r="C30" s="34"/>
      <c r="D30" s="215"/>
      <c r="E30" s="727">
        <v>12</v>
      </c>
      <c r="F30" s="721" t="s">
        <v>51</v>
      </c>
      <c r="G30" s="700"/>
      <c r="H30" s="1256"/>
      <c r="I30" s="1257"/>
      <c r="J30" s="1257"/>
      <c r="K30" s="1257"/>
      <c r="L30" s="1257"/>
      <c r="M30" s="708"/>
      <c r="N30" s="708"/>
      <c r="O30" s="708"/>
      <c r="P30" s="708"/>
    </row>
    <row r="31" spans="2:16" ht="12.75">
      <c r="B31" s="34"/>
      <c r="C31" s="34"/>
      <c r="D31" s="215"/>
      <c r="E31" s="727">
        <v>13</v>
      </c>
      <c r="F31" s="721" t="s">
        <v>459</v>
      </c>
      <c r="G31" s="700"/>
      <c r="H31" s="1256"/>
      <c r="I31" s="1257"/>
      <c r="J31" s="1257"/>
      <c r="K31" s="1257"/>
      <c r="L31" s="1257"/>
      <c r="M31" s="708"/>
      <c r="N31" s="708"/>
      <c r="O31" s="708"/>
      <c r="P31" s="708"/>
    </row>
    <row r="32" spans="2:16" ht="12.75">
      <c r="B32" s="34"/>
      <c r="C32" s="34"/>
      <c r="D32" s="215"/>
      <c r="E32" s="727">
        <v>14</v>
      </c>
      <c r="F32" s="721" t="s">
        <v>62</v>
      </c>
      <c r="G32" s="700"/>
      <c r="H32" s="1256"/>
      <c r="I32" s="1257"/>
      <c r="J32" s="1257"/>
      <c r="K32" s="1257"/>
      <c r="L32" s="1257"/>
      <c r="M32" s="708"/>
      <c r="N32" s="708"/>
      <c r="O32" s="708"/>
      <c r="P32" s="708"/>
    </row>
    <row r="33" spans="2:16" ht="12.75">
      <c r="B33" s="34"/>
      <c r="C33" s="34"/>
      <c r="D33" s="215"/>
      <c r="E33" s="727">
        <v>15</v>
      </c>
      <c r="F33" s="721" t="s">
        <v>63</v>
      </c>
      <c r="G33" s="700"/>
      <c r="H33" s="1256"/>
      <c r="I33" s="1257"/>
      <c r="J33" s="1257"/>
      <c r="K33" s="1257"/>
      <c r="L33" s="1257"/>
      <c r="M33" s="708"/>
      <c r="N33" s="708"/>
      <c r="O33" s="708"/>
      <c r="P33" s="708"/>
    </row>
    <row r="34" spans="2:16" ht="12.75" hidden="1">
      <c r="B34" s="34"/>
      <c r="C34" s="34"/>
      <c r="D34" s="215"/>
      <c r="E34" s="727">
        <v>16</v>
      </c>
      <c r="F34" s="721" t="s">
        <v>573</v>
      </c>
      <c r="G34" s="700" t="s">
        <v>517</v>
      </c>
      <c r="H34" s="1256"/>
      <c r="I34" s="1257"/>
      <c r="J34" s="1257"/>
      <c r="K34" s="1257"/>
      <c r="L34" s="1257"/>
      <c r="M34" s="708"/>
      <c r="N34" s="708"/>
      <c r="O34" s="708"/>
      <c r="P34" s="708"/>
    </row>
    <row r="35" spans="2:16" ht="12.75">
      <c r="B35" s="34"/>
      <c r="C35" s="34"/>
      <c r="D35" s="215"/>
      <c r="E35" s="708"/>
      <c r="F35" s="708"/>
      <c r="G35" s="977"/>
      <c r="H35" s="708"/>
      <c r="I35" s="978"/>
      <c r="J35" s="978"/>
      <c r="K35" s="978"/>
      <c r="L35" s="978"/>
      <c r="M35" s="708"/>
      <c r="N35" s="708"/>
      <c r="O35" s="708"/>
      <c r="P35" s="708"/>
    </row>
    <row r="36" spans="2:16" ht="12.75">
      <c r="B36" s="34"/>
      <c r="C36" s="34"/>
      <c r="D36" s="29" t="s">
        <v>574</v>
      </c>
      <c r="E36" s="34"/>
      <c r="F36" s="34"/>
      <c r="G36" s="34"/>
      <c r="H36" s="34"/>
      <c r="I36" s="34"/>
      <c r="J36" s="34"/>
      <c r="K36" s="34"/>
      <c r="L36" s="34"/>
      <c r="M36" s="37"/>
      <c r="N36" s="34"/>
      <c r="O36" s="37"/>
      <c r="P36" s="34"/>
    </row>
    <row r="37" spans="2:16" s="19" customFormat="1" ht="25.5" customHeight="1">
      <c r="B37" s="49"/>
      <c r="C37" s="49"/>
      <c r="D37" s="398"/>
      <c r="E37" s="1078" t="s">
        <v>9</v>
      </c>
      <c r="F37" s="1078"/>
      <c r="G37" s="1078"/>
      <c r="H37" s="1078"/>
      <c r="I37" s="1078"/>
      <c r="J37" s="1078"/>
      <c r="K37" s="1078"/>
      <c r="L37" s="1078"/>
      <c r="M37" s="1078"/>
      <c r="N37" s="1078"/>
      <c r="O37" s="1078"/>
      <c r="P37" s="1078"/>
    </row>
    <row r="38" spans="2:22" ht="103.5" customHeight="1">
      <c r="B38" s="34"/>
      <c r="C38" s="34"/>
      <c r="D38" s="215"/>
      <c r="E38" s="1253"/>
      <c r="F38" s="1254"/>
      <c r="G38" s="1254"/>
      <c r="H38" s="1254"/>
      <c r="I38" s="1254"/>
      <c r="J38" s="1254"/>
      <c r="K38" s="1254"/>
      <c r="L38" s="1254"/>
      <c r="M38" s="1254"/>
      <c r="N38" s="1254"/>
      <c r="O38" s="1254"/>
      <c r="P38" s="1255"/>
      <c r="V38" s="704"/>
    </row>
    <row r="39" spans="2:22" ht="12.75">
      <c r="B39" s="34"/>
      <c r="C39" s="34"/>
      <c r="D39" s="215"/>
      <c r="E39" s="804"/>
      <c r="F39" s="804"/>
      <c r="G39" s="804"/>
      <c r="H39" s="804"/>
      <c r="I39" s="804"/>
      <c r="J39" s="804"/>
      <c r="K39" s="804"/>
      <c r="L39" s="804"/>
      <c r="M39" s="804"/>
      <c r="N39" s="804"/>
      <c r="O39" s="804"/>
      <c r="P39" s="804"/>
      <c r="V39" s="704"/>
    </row>
    <row r="40" spans="2:16" ht="12.75">
      <c r="B40" s="34"/>
      <c r="C40" s="34"/>
      <c r="D40" s="29" t="s">
        <v>639</v>
      </c>
      <c r="E40" s="34"/>
      <c r="F40" s="34"/>
      <c r="G40" s="34"/>
      <c r="H40" s="34"/>
      <c r="I40" s="34"/>
      <c r="J40" s="34"/>
      <c r="K40" s="34"/>
      <c r="L40" s="34"/>
      <c r="M40" s="34"/>
      <c r="N40" s="37"/>
      <c r="O40" s="34"/>
      <c r="P40" s="34"/>
    </row>
    <row r="41" spans="2:16" s="19" customFormat="1" ht="27" customHeight="1">
      <c r="B41" s="49"/>
      <c r="C41" s="49"/>
      <c r="D41" s="398"/>
      <c r="E41" s="1078" t="s">
        <v>833</v>
      </c>
      <c r="F41" s="1078"/>
      <c r="G41" s="1078"/>
      <c r="H41" s="1078"/>
      <c r="I41" s="1078"/>
      <c r="J41" s="1078"/>
      <c r="K41" s="1078"/>
      <c r="L41" s="1078"/>
      <c r="M41" s="1078"/>
      <c r="N41" s="1078"/>
      <c r="O41" s="1078"/>
      <c r="P41" s="1078"/>
    </row>
    <row r="42" spans="2:22" ht="103.5" customHeight="1">
      <c r="B42" s="34"/>
      <c r="C42" s="34"/>
      <c r="D42" s="215"/>
      <c r="E42" s="1253"/>
      <c r="F42" s="1254"/>
      <c r="G42" s="1254"/>
      <c r="H42" s="1254"/>
      <c r="I42" s="1254"/>
      <c r="J42" s="1254"/>
      <c r="K42" s="1254"/>
      <c r="L42" s="1254"/>
      <c r="M42" s="1254"/>
      <c r="N42" s="1254"/>
      <c r="O42" s="1254"/>
      <c r="P42" s="1255"/>
      <c r="R42" s="1" t="s">
        <v>67</v>
      </c>
      <c r="V42" s="704"/>
    </row>
    <row r="43" spans="2:18" ht="12.75">
      <c r="B43" s="34"/>
      <c r="C43" s="34"/>
      <c r="D43" s="215"/>
      <c r="E43" s="34"/>
      <c r="F43" s="34"/>
      <c r="G43" s="34"/>
      <c r="H43" s="34"/>
      <c r="I43" s="34"/>
      <c r="J43" s="34"/>
      <c r="K43" s="34"/>
      <c r="L43" s="34"/>
      <c r="M43" s="34"/>
      <c r="N43" s="37"/>
      <c r="O43" s="34"/>
      <c r="P43" s="34"/>
      <c r="R43" s="1" t="s">
        <v>66</v>
      </c>
    </row>
    <row r="44" spans="2:16" ht="12.75">
      <c r="B44" s="34"/>
      <c r="C44" s="34"/>
      <c r="D44" s="58" t="s">
        <v>640</v>
      </c>
      <c r="E44" s="34"/>
      <c r="F44" s="34"/>
      <c r="G44" s="34"/>
      <c r="H44" s="34"/>
      <c r="I44" s="34"/>
      <c r="J44" s="34"/>
      <c r="K44" s="34"/>
      <c r="L44" s="34"/>
      <c r="M44" s="119" t="s">
        <v>442</v>
      </c>
      <c r="N44" s="34"/>
      <c r="O44" s="119"/>
      <c r="P44" s="34"/>
    </row>
    <row r="45" spans="2:16" ht="26.25" customHeight="1">
      <c r="B45" s="34"/>
      <c r="C45" s="34"/>
      <c r="D45" s="398"/>
      <c r="E45" s="1263" t="s">
        <v>10</v>
      </c>
      <c r="F45" s="1263"/>
      <c r="G45" s="1263"/>
      <c r="H45" s="1263"/>
      <c r="I45" s="1263"/>
      <c r="J45" s="1263"/>
      <c r="K45" s="1263"/>
      <c r="L45" s="34"/>
      <c r="M45" s="110"/>
      <c r="N45" s="37"/>
      <c r="O45" s="119"/>
      <c r="P45" s="37"/>
    </row>
    <row r="46" spans="2:16" ht="12.75">
      <c r="B46" s="34"/>
      <c r="C46" s="34"/>
      <c r="D46" s="398"/>
      <c r="E46" s="798"/>
      <c r="F46" s="798"/>
      <c r="G46" s="798"/>
      <c r="H46" s="798"/>
      <c r="I46" s="798"/>
      <c r="J46" s="798"/>
      <c r="K46" s="798"/>
      <c r="L46" s="34"/>
      <c r="M46" s="119"/>
      <c r="N46" s="37"/>
      <c r="O46" s="119"/>
      <c r="P46" s="37"/>
    </row>
    <row r="47" spans="2:16" ht="12.75">
      <c r="B47" s="34"/>
      <c r="C47" s="34"/>
      <c r="D47" s="58" t="s">
        <v>641</v>
      </c>
      <c r="E47" s="34"/>
      <c r="F47" s="34"/>
      <c r="G47" s="34"/>
      <c r="H47" s="34"/>
      <c r="I47" s="34"/>
      <c r="J47" s="34"/>
      <c r="K47" s="34"/>
      <c r="L47" s="34"/>
      <c r="M47" s="1249"/>
      <c r="N47" s="34"/>
      <c r="O47" s="1076"/>
      <c r="P47" s="34"/>
    </row>
    <row r="48" spans="2:16" ht="12.75">
      <c r="B48" s="34"/>
      <c r="C48" s="34"/>
      <c r="D48" s="215"/>
      <c r="E48" s="34" t="s">
        <v>568</v>
      </c>
      <c r="F48" s="34"/>
      <c r="G48" s="34"/>
      <c r="H48" s="34"/>
      <c r="I48" s="34"/>
      <c r="J48" s="34"/>
      <c r="K48" s="34"/>
      <c r="L48" s="34"/>
      <c r="M48" s="1250"/>
      <c r="N48" s="34"/>
      <c r="O48" s="1076"/>
      <c r="P48" s="34"/>
    </row>
    <row r="49" spans="2:16" ht="12.75">
      <c r="B49" s="34"/>
      <c r="C49" s="34"/>
      <c r="E49" s="34"/>
      <c r="G49" s="34"/>
      <c r="H49" s="34"/>
      <c r="I49" s="34"/>
      <c r="J49" s="34"/>
      <c r="K49" s="34"/>
      <c r="L49" s="34"/>
      <c r="M49" s="84"/>
      <c r="N49" s="37"/>
      <c r="O49" s="1076"/>
      <c r="P49" s="34"/>
    </row>
    <row r="50" spans="2:16" ht="12.75">
      <c r="B50" s="34"/>
      <c r="C50" s="34"/>
      <c r="D50" s="58" t="s">
        <v>642</v>
      </c>
      <c r="E50" s="34"/>
      <c r="G50" s="34"/>
      <c r="H50" s="34"/>
      <c r="I50" s="34"/>
      <c r="J50" s="34"/>
      <c r="K50" s="34"/>
      <c r="L50" s="34"/>
      <c r="N50" s="37"/>
      <c r="O50" s="1076"/>
      <c r="P50" s="34"/>
    </row>
    <row r="51" spans="2:16" ht="12.75">
      <c r="B51" s="34"/>
      <c r="C51" s="34"/>
      <c r="D51" s="215"/>
      <c r="E51" s="34" t="s">
        <v>569</v>
      </c>
      <c r="F51" s="34"/>
      <c r="G51" s="34"/>
      <c r="H51" s="34"/>
      <c r="I51" s="34"/>
      <c r="J51" s="34"/>
      <c r="K51" s="34"/>
      <c r="L51" s="34"/>
      <c r="M51" s="1249"/>
      <c r="N51" s="34"/>
      <c r="O51" s="1076"/>
      <c r="P51" s="34"/>
    </row>
    <row r="52" spans="2:16" ht="12.75">
      <c r="B52" s="34"/>
      <c r="C52" s="34"/>
      <c r="D52" s="215"/>
      <c r="E52" s="34"/>
      <c r="F52" s="34"/>
      <c r="G52" s="34"/>
      <c r="H52" s="34"/>
      <c r="I52" s="34"/>
      <c r="J52" s="34"/>
      <c r="K52" s="34"/>
      <c r="L52" s="34"/>
      <c r="M52" s="1250"/>
      <c r="N52" s="37"/>
      <c r="O52" s="119"/>
      <c r="P52" s="37"/>
    </row>
    <row r="53" spans="2:16" ht="12.75">
      <c r="B53" s="34"/>
      <c r="C53" s="34"/>
      <c r="D53" s="215"/>
      <c r="E53" s="84"/>
      <c r="F53" s="84"/>
      <c r="G53" s="84"/>
      <c r="H53" s="84"/>
      <c r="I53" s="84"/>
      <c r="J53" s="84"/>
      <c r="K53" s="84"/>
      <c r="L53" s="84"/>
      <c r="M53" s="84"/>
      <c r="N53" s="84"/>
      <c r="O53" s="84"/>
      <c r="P53" s="84"/>
    </row>
    <row r="54" spans="2:16" ht="12.75">
      <c r="B54" s="62"/>
      <c r="C54" s="37"/>
      <c r="D54" s="37"/>
      <c r="E54" s="37"/>
      <c r="F54" s="37"/>
      <c r="G54" s="37"/>
      <c r="H54" s="37"/>
      <c r="I54" s="37"/>
      <c r="J54" s="37"/>
      <c r="K54" s="37"/>
      <c r="L54" s="37"/>
      <c r="M54" s="119"/>
      <c r="N54" s="37"/>
      <c r="O54" s="119"/>
      <c r="P54" s="37"/>
    </row>
    <row r="55" spans="2:16" ht="12.75">
      <c r="B55" s="62"/>
      <c r="C55" s="37"/>
      <c r="D55" s="37"/>
      <c r="E55" s="37"/>
      <c r="F55" s="37"/>
      <c r="G55" s="37"/>
      <c r="H55" s="37"/>
      <c r="I55" s="37"/>
      <c r="J55" s="37"/>
      <c r="K55" s="37"/>
      <c r="L55" s="37"/>
      <c r="M55" s="119"/>
      <c r="N55" s="37"/>
      <c r="O55" s="119"/>
      <c r="P55" s="37"/>
    </row>
    <row r="56" spans="2:16" ht="12.75">
      <c r="B56" s="37"/>
      <c r="C56" s="37"/>
      <c r="D56" s="183"/>
      <c r="E56" s="37"/>
      <c r="F56" s="37"/>
      <c r="G56" s="37"/>
      <c r="H56" s="37"/>
      <c r="I56" s="37"/>
      <c r="J56" s="37"/>
      <c r="K56" s="37"/>
      <c r="L56" s="37"/>
      <c r="M56" s="37"/>
      <c r="N56" s="37"/>
      <c r="O56" s="37"/>
      <c r="P56" s="37"/>
    </row>
    <row r="57" spans="2:16" ht="12.75">
      <c r="B57" s="37"/>
      <c r="C57" s="37"/>
      <c r="D57" s="183"/>
      <c r="E57" s="44"/>
      <c r="F57" s="44"/>
      <c r="G57" s="44"/>
      <c r="H57" s="44"/>
      <c r="I57" s="44"/>
      <c r="J57" s="44"/>
      <c r="K57" s="44"/>
      <c r="L57" s="44"/>
      <c r="M57" s="44"/>
      <c r="N57" s="44"/>
      <c r="O57" s="44"/>
      <c r="P57" s="44"/>
    </row>
    <row r="58" spans="2:16" ht="12.75">
      <c r="B58" s="37"/>
      <c r="C58" s="37"/>
      <c r="D58" s="183"/>
      <c r="E58" s="84"/>
      <c r="F58" s="84"/>
      <c r="G58" s="84"/>
      <c r="H58" s="84"/>
      <c r="I58" s="84"/>
      <c r="J58" s="84"/>
      <c r="K58" s="84"/>
      <c r="L58" s="84"/>
      <c r="M58" s="84"/>
      <c r="N58" s="84"/>
      <c r="O58" s="84"/>
      <c r="P58" s="84"/>
    </row>
    <row r="59" spans="2:16" ht="12.75">
      <c r="B59" s="37"/>
      <c r="C59" s="37"/>
      <c r="D59" s="183"/>
      <c r="E59" s="84"/>
      <c r="F59" s="84"/>
      <c r="G59" s="84"/>
      <c r="H59" s="84"/>
      <c r="I59" s="84"/>
      <c r="J59" s="84"/>
      <c r="K59" s="84"/>
      <c r="L59" s="84"/>
      <c r="M59" s="84"/>
      <c r="N59" s="84"/>
      <c r="O59" s="84"/>
      <c r="P59" s="84"/>
    </row>
    <row r="60" spans="2:16" ht="12.75">
      <c r="B60" s="37"/>
      <c r="C60" s="37"/>
      <c r="D60" s="183"/>
      <c r="E60" s="84"/>
      <c r="F60" s="84"/>
      <c r="G60" s="84"/>
      <c r="H60" s="84"/>
      <c r="I60" s="84"/>
      <c r="J60" s="84"/>
      <c r="K60" s="84"/>
      <c r="L60" s="84"/>
      <c r="M60" s="84"/>
      <c r="N60" s="84"/>
      <c r="O60" s="84"/>
      <c r="P60" s="84"/>
    </row>
    <row r="61" spans="2:16" ht="12.75">
      <c r="B61" s="37"/>
      <c r="C61" s="37"/>
      <c r="D61" s="183"/>
      <c r="E61" s="37"/>
      <c r="F61" s="37"/>
      <c r="G61" s="37"/>
      <c r="H61" s="37"/>
      <c r="I61" s="37"/>
      <c r="J61" s="37"/>
      <c r="K61" s="37"/>
      <c r="L61" s="37"/>
      <c r="M61" s="37"/>
      <c r="N61" s="37"/>
      <c r="O61" s="37"/>
      <c r="P61" s="37"/>
    </row>
    <row r="62" spans="2:16" ht="12.75">
      <c r="B62" s="37"/>
      <c r="C62" s="37"/>
      <c r="D62" s="183"/>
      <c r="E62" s="37"/>
      <c r="F62" s="37"/>
      <c r="G62" s="37"/>
      <c r="H62" s="37"/>
      <c r="I62" s="37"/>
      <c r="J62" s="37"/>
      <c r="K62" s="37"/>
      <c r="L62" s="37"/>
      <c r="M62" s="37"/>
      <c r="N62" s="37"/>
      <c r="O62" s="37"/>
      <c r="P62" s="37"/>
    </row>
    <row r="63" spans="2:16" ht="12.75">
      <c r="B63" s="37"/>
      <c r="C63" s="37"/>
      <c r="D63" s="183"/>
      <c r="E63" s="37"/>
      <c r="F63" s="37"/>
      <c r="G63" s="37"/>
      <c r="H63" s="37"/>
      <c r="I63" s="37"/>
      <c r="J63" s="37"/>
      <c r="K63" s="37"/>
      <c r="L63" s="37"/>
      <c r="M63" s="37"/>
      <c r="N63" s="37"/>
      <c r="O63" s="37"/>
      <c r="P63" s="37"/>
    </row>
    <row r="64" spans="2:16" ht="12.75">
      <c r="B64" s="37"/>
      <c r="C64" s="37"/>
      <c r="D64" s="183"/>
      <c r="E64" s="44"/>
      <c r="F64" s="44"/>
      <c r="G64" s="44"/>
      <c r="H64" s="44"/>
      <c r="I64" s="44"/>
      <c r="J64" s="44"/>
      <c r="K64" s="44"/>
      <c r="L64" s="44"/>
      <c r="M64" s="44"/>
      <c r="N64" s="44"/>
      <c r="O64" s="44"/>
      <c r="P64" s="44"/>
    </row>
    <row r="65" spans="2:16" ht="12.75">
      <c r="B65" s="37"/>
      <c r="C65" s="37"/>
      <c r="D65" s="183"/>
      <c r="E65" s="84"/>
      <c r="F65" s="84"/>
      <c r="G65" s="84"/>
      <c r="H65" s="84"/>
      <c r="I65" s="84"/>
      <c r="J65" s="84"/>
      <c r="K65" s="84"/>
      <c r="L65" s="84"/>
      <c r="M65" s="84"/>
      <c r="N65" s="84"/>
      <c r="O65" s="84"/>
      <c r="P65" s="84"/>
    </row>
    <row r="66" spans="2:16" ht="12.75">
      <c r="B66" s="37"/>
      <c r="C66" s="37"/>
      <c r="D66" s="183"/>
      <c r="E66" s="84"/>
      <c r="F66" s="84"/>
      <c r="G66" s="84"/>
      <c r="H66" s="84"/>
      <c r="I66" s="84"/>
      <c r="J66" s="84"/>
      <c r="K66" s="84"/>
      <c r="L66" s="84"/>
      <c r="M66" s="84"/>
      <c r="N66" s="84"/>
      <c r="O66" s="84"/>
      <c r="P66" s="84"/>
    </row>
    <row r="67" spans="2:16" ht="12.75">
      <c r="B67" s="37"/>
      <c r="C67" s="37"/>
      <c r="D67" s="183"/>
      <c r="E67" s="84"/>
      <c r="F67" s="84"/>
      <c r="G67" s="84"/>
      <c r="H67" s="84"/>
      <c r="I67" s="84"/>
      <c r="J67" s="84"/>
      <c r="K67" s="84"/>
      <c r="L67" s="84"/>
      <c r="M67" s="84"/>
      <c r="N67" s="84"/>
      <c r="O67" s="84"/>
      <c r="P67" s="84"/>
    </row>
    <row r="68" spans="2:16" ht="12.75">
      <c r="B68" s="37"/>
      <c r="C68" s="37"/>
      <c r="D68" s="183"/>
      <c r="E68" s="84"/>
      <c r="F68" s="84"/>
      <c r="G68" s="84"/>
      <c r="H68" s="84"/>
      <c r="I68" s="84"/>
      <c r="J68" s="84"/>
      <c r="K68" s="84"/>
      <c r="L68" s="84"/>
      <c r="M68" s="84"/>
      <c r="N68" s="84"/>
      <c r="O68" s="84"/>
      <c r="P68" s="84"/>
    </row>
    <row r="69" spans="2:16" ht="12.75">
      <c r="B69" s="37"/>
      <c r="C69" s="37"/>
      <c r="D69" s="183"/>
      <c r="E69" s="37"/>
      <c r="F69" s="37"/>
      <c r="G69" s="37"/>
      <c r="H69" s="37"/>
      <c r="I69" s="37"/>
      <c r="J69" s="37"/>
      <c r="K69" s="37"/>
      <c r="L69" s="37"/>
      <c r="M69" s="119"/>
      <c r="N69" s="37"/>
      <c r="O69" s="119"/>
      <c r="P69" s="37"/>
    </row>
    <row r="70" spans="2:16" ht="12.75">
      <c r="B70" s="37"/>
      <c r="C70" s="37"/>
      <c r="D70" s="183"/>
      <c r="E70" s="37"/>
      <c r="F70" s="37"/>
      <c r="G70" s="37"/>
      <c r="H70" s="37"/>
      <c r="I70" s="37"/>
      <c r="J70" s="37"/>
      <c r="K70" s="37"/>
      <c r="L70" s="37"/>
      <c r="M70" s="37"/>
      <c r="N70" s="37"/>
      <c r="O70" s="37"/>
      <c r="P70" s="37"/>
    </row>
    <row r="71" spans="2:16" ht="12.75">
      <c r="B71" s="37"/>
      <c r="C71" s="37"/>
      <c r="D71" s="183"/>
      <c r="E71" s="37"/>
      <c r="F71" s="37"/>
      <c r="G71" s="37"/>
      <c r="H71" s="37"/>
      <c r="I71" s="37"/>
      <c r="J71" s="37"/>
      <c r="K71" s="37"/>
      <c r="L71" s="37"/>
      <c r="M71" s="37"/>
      <c r="N71" s="37"/>
      <c r="O71" s="37"/>
      <c r="P71" s="37"/>
    </row>
    <row r="72" spans="2:16" ht="12.75">
      <c r="B72" s="37"/>
      <c r="C72" s="37"/>
      <c r="D72" s="183"/>
      <c r="E72" s="37"/>
      <c r="F72" s="37"/>
      <c r="G72" s="37"/>
      <c r="H72" s="37"/>
      <c r="I72" s="37"/>
      <c r="J72" s="37"/>
      <c r="K72" s="37"/>
      <c r="L72" s="37"/>
      <c r="M72" s="37"/>
      <c r="N72" s="37"/>
      <c r="O72" s="37"/>
      <c r="P72" s="37"/>
    </row>
    <row r="73" spans="2:16" ht="12.75">
      <c r="B73" s="37"/>
      <c r="C73" s="37"/>
      <c r="D73" s="183"/>
      <c r="E73" s="37"/>
      <c r="F73" s="37"/>
      <c r="G73" s="37"/>
      <c r="H73" s="37"/>
      <c r="I73" s="37"/>
      <c r="J73" s="37"/>
      <c r="K73" s="37"/>
      <c r="L73" s="37"/>
      <c r="M73" s="37"/>
      <c r="N73" s="37"/>
      <c r="O73" s="37"/>
      <c r="P73" s="37"/>
    </row>
    <row r="74" spans="2:16" ht="12.75">
      <c r="B74" s="37"/>
      <c r="C74" s="37"/>
      <c r="D74" s="183"/>
      <c r="E74" s="37"/>
      <c r="F74" s="37"/>
      <c r="G74" s="37"/>
      <c r="H74" s="37"/>
      <c r="I74" s="37"/>
      <c r="J74" s="37"/>
      <c r="K74" s="37"/>
      <c r="L74" s="37"/>
      <c r="M74" s="37"/>
      <c r="N74" s="37"/>
      <c r="O74" s="37"/>
      <c r="P74" s="37"/>
    </row>
    <row r="75" spans="2:16" ht="12.75">
      <c r="B75" s="37"/>
      <c r="C75" s="37"/>
      <c r="D75" s="183"/>
      <c r="E75" s="37"/>
      <c r="F75" s="37"/>
      <c r="G75" s="37"/>
      <c r="H75" s="37"/>
      <c r="I75" s="37"/>
      <c r="J75" s="37"/>
      <c r="K75" s="37"/>
      <c r="L75" s="37"/>
      <c r="M75" s="37"/>
      <c r="N75" s="37"/>
      <c r="O75" s="37"/>
      <c r="P75" s="37"/>
    </row>
    <row r="76" spans="2:16" ht="12.75">
      <c r="B76" s="37"/>
      <c r="C76" s="37"/>
      <c r="D76" s="183"/>
      <c r="E76" s="37"/>
      <c r="F76" s="37"/>
      <c r="G76" s="37"/>
      <c r="H76" s="37"/>
      <c r="I76" s="37"/>
      <c r="J76" s="37"/>
      <c r="K76" s="37"/>
      <c r="L76" s="37"/>
      <c r="M76" s="37"/>
      <c r="N76" s="37"/>
      <c r="O76" s="37"/>
      <c r="P76" s="37"/>
    </row>
    <row r="77" spans="2:16" ht="12.75">
      <c r="B77" s="37"/>
      <c r="C77" s="37"/>
      <c r="D77" s="183"/>
      <c r="E77" s="37"/>
      <c r="F77" s="37"/>
      <c r="G77" s="37"/>
      <c r="H77" s="37"/>
      <c r="I77" s="37"/>
      <c r="J77" s="37"/>
      <c r="K77" s="37"/>
      <c r="L77" s="37"/>
      <c r="M77" s="37"/>
      <c r="N77" s="37"/>
      <c r="O77" s="37"/>
      <c r="P77" s="37"/>
    </row>
    <row r="78" spans="2:16" ht="12.75">
      <c r="B78" s="37"/>
      <c r="C78" s="37"/>
      <c r="D78" s="183"/>
      <c r="E78" s="37"/>
      <c r="F78" s="37"/>
      <c r="G78" s="37"/>
      <c r="H78" s="37"/>
      <c r="I78" s="37"/>
      <c r="J78" s="37"/>
      <c r="K78" s="37"/>
      <c r="L78" s="37"/>
      <c r="M78" s="37"/>
      <c r="N78" s="37"/>
      <c r="O78" s="37"/>
      <c r="P78" s="37"/>
    </row>
    <row r="79" spans="2:16" ht="12.75">
      <c r="B79" s="2"/>
      <c r="C79" s="2"/>
      <c r="D79" s="24"/>
      <c r="E79" s="2"/>
      <c r="F79" s="2"/>
      <c r="G79" s="2"/>
      <c r="H79" s="2"/>
      <c r="I79" s="2"/>
      <c r="J79" s="2"/>
      <c r="K79" s="2"/>
      <c r="L79" s="2"/>
      <c r="M79" s="2"/>
      <c r="N79" s="2"/>
      <c r="O79" s="2"/>
      <c r="P79" s="12"/>
    </row>
    <row r="80" spans="2:16" ht="12.75">
      <c r="B80" s="2"/>
      <c r="C80" s="2"/>
      <c r="D80" s="24"/>
      <c r="E80" s="2"/>
      <c r="F80" s="2"/>
      <c r="G80" s="2"/>
      <c r="H80" s="2"/>
      <c r="I80" s="2"/>
      <c r="J80" s="2"/>
      <c r="K80" s="2"/>
      <c r="L80" s="2"/>
      <c r="M80" s="2"/>
      <c r="N80" s="2"/>
      <c r="O80" s="2"/>
      <c r="P80" s="12"/>
    </row>
    <row r="81" spans="2:16" ht="12.75">
      <c r="B81" s="2"/>
      <c r="C81" s="2"/>
      <c r="D81" s="24"/>
      <c r="E81" s="2"/>
      <c r="F81" s="2"/>
      <c r="G81" s="2"/>
      <c r="H81" s="2"/>
      <c r="I81" s="2"/>
      <c r="J81" s="2"/>
      <c r="K81" s="2"/>
      <c r="L81" s="2"/>
      <c r="M81" s="2"/>
      <c r="N81" s="2"/>
      <c r="O81" s="2"/>
      <c r="P81" s="12"/>
    </row>
    <row r="82" spans="2:16" ht="12.75">
      <c r="B82" s="2"/>
      <c r="C82" s="2"/>
      <c r="D82" s="24"/>
      <c r="E82" s="2"/>
      <c r="F82" s="2"/>
      <c r="G82" s="2"/>
      <c r="H82" s="2"/>
      <c r="I82" s="2"/>
      <c r="J82" s="2"/>
      <c r="K82" s="2"/>
      <c r="L82" s="2"/>
      <c r="M82" s="2"/>
      <c r="N82" s="2"/>
      <c r="O82" s="2"/>
      <c r="P82" s="12"/>
    </row>
    <row r="83" spans="2:16" ht="12.75">
      <c r="B83" s="2"/>
      <c r="C83" s="2"/>
      <c r="D83" s="24"/>
      <c r="E83" s="12"/>
      <c r="F83" s="12"/>
      <c r="G83" s="12"/>
      <c r="H83" s="12"/>
      <c r="I83" s="12"/>
      <c r="J83" s="12"/>
      <c r="K83" s="12"/>
      <c r="L83" s="12"/>
      <c r="M83" s="12"/>
      <c r="N83" s="12"/>
      <c r="O83" s="12"/>
      <c r="P83" s="12"/>
    </row>
    <row r="84" spans="2:16" ht="12.75">
      <c r="B84" s="2"/>
      <c r="C84" s="2"/>
      <c r="D84" s="24"/>
      <c r="E84" s="21"/>
      <c r="F84" s="21"/>
      <c r="G84" s="21"/>
      <c r="H84" s="21"/>
      <c r="I84" s="21"/>
      <c r="J84" s="21"/>
      <c r="K84" s="21"/>
      <c r="L84" s="21"/>
      <c r="M84" s="21"/>
      <c r="N84" s="21"/>
      <c r="O84" s="21"/>
      <c r="P84" s="21"/>
    </row>
    <row r="85" spans="2:16" ht="12.75">
      <c r="B85" s="2"/>
      <c r="C85" s="2"/>
      <c r="D85" s="24"/>
      <c r="E85" s="21"/>
      <c r="F85" s="21"/>
      <c r="G85" s="21"/>
      <c r="H85" s="21"/>
      <c r="I85" s="21"/>
      <c r="J85" s="21"/>
      <c r="K85" s="21"/>
      <c r="L85" s="21"/>
      <c r="M85" s="21"/>
      <c r="N85" s="21"/>
      <c r="O85" s="21"/>
      <c r="P85" s="21"/>
    </row>
    <row r="86" spans="2:16" ht="12.75">
      <c r="B86" s="2"/>
      <c r="C86" s="2"/>
      <c r="D86" s="24"/>
      <c r="E86" s="21"/>
      <c r="F86" s="21"/>
      <c r="G86" s="21"/>
      <c r="H86" s="21"/>
      <c r="I86" s="21"/>
      <c r="J86" s="21"/>
      <c r="K86" s="21"/>
      <c r="L86" s="21"/>
      <c r="M86" s="21"/>
      <c r="N86" s="21"/>
      <c r="O86" s="21"/>
      <c r="P86" s="21"/>
    </row>
    <row r="87" spans="2:16" ht="12.75">
      <c r="B87" s="2"/>
      <c r="C87" s="2"/>
      <c r="D87" s="24"/>
      <c r="E87" s="21"/>
      <c r="F87" s="21"/>
      <c r="G87" s="21"/>
      <c r="H87" s="21"/>
      <c r="I87" s="21"/>
      <c r="J87" s="21"/>
      <c r="K87" s="21"/>
      <c r="L87" s="21"/>
      <c r="M87" s="21"/>
      <c r="N87" s="21"/>
      <c r="O87" s="21"/>
      <c r="P87" s="21"/>
    </row>
    <row r="88" spans="2:16" ht="12.75">
      <c r="B88" s="9"/>
      <c r="C88" s="2"/>
      <c r="D88" s="2"/>
      <c r="E88" s="2"/>
      <c r="F88" s="2"/>
      <c r="G88" s="2"/>
      <c r="H88" s="2"/>
      <c r="I88" s="2"/>
      <c r="J88" s="2"/>
      <c r="K88" s="2"/>
      <c r="L88" s="2"/>
      <c r="M88" s="3"/>
      <c r="N88" s="2"/>
      <c r="O88" s="3"/>
      <c r="P88" s="2"/>
    </row>
    <row r="89" spans="2:16" ht="12.75">
      <c r="B89" s="9"/>
      <c r="C89" s="2"/>
      <c r="D89" s="2"/>
      <c r="E89" s="2"/>
      <c r="F89" s="2"/>
      <c r="G89" s="2"/>
      <c r="H89" s="2"/>
      <c r="I89" s="2"/>
      <c r="J89" s="2"/>
      <c r="K89" s="2"/>
      <c r="L89" s="2"/>
      <c r="M89" s="3"/>
      <c r="N89" s="2"/>
      <c r="O89" s="3"/>
      <c r="P89" s="2"/>
    </row>
    <row r="90" spans="2:16" ht="12.75">
      <c r="B90" s="2"/>
      <c r="C90" s="2"/>
      <c r="D90" s="24"/>
      <c r="E90" s="2"/>
      <c r="F90" s="2"/>
      <c r="G90" s="2"/>
      <c r="H90" s="2"/>
      <c r="I90" s="2"/>
      <c r="J90" s="2"/>
      <c r="K90" s="2"/>
      <c r="L90" s="2"/>
      <c r="M90" s="2"/>
      <c r="N90" s="2"/>
      <c r="O90" s="2"/>
      <c r="P90" s="2"/>
    </row>
    <row r="91" spans="2:16" ht="12.75">
      <c r="B91" s="2"/>
      <c r="C91" s="2"/>
      <c r="D91" s="24"/>
      <c r="E91" s="12"/>
      <c r="F91" s="12"/>
      <c r="G91" s="12"/>
      <c r="H91" s="12"/>
      <c r="I91" s="12"/>
      <c r="J91" s="12"/>
      <c r="K91" s="12"/>
      <c r="L91" s="12"/>
      <c r="M91" s="12"/>
      <c r="N91" s="12"/>
      <c r="O91" s="12"/>
      <c r="P91" s="12"/>
    </row>
    <row r="92" spans="2:16" ht="12.75">
      <c r="B92" s="2"/>
      <c r="C92" s="2"/>
      <c r="D92" s="24"/>
      <c r="E92" s="21"/>
      <c r="F92" s="21"/>
      <c r="G92" s="21"/>
      <c r="H92" s="21"/>
      <c r="I92" s="21"/>
      <c r="J92" s="21"/>
      <c r="K92" s="21"/>
      <c r="L92" s="21"/>
      <c r="M92" s="21"/>
      <c r="N92" s="21"/>
      <c r="O92" s="21"/>
      <c r="P92" s="21"/>
    </row>
    <row r="93" spans="2:16" ht="12.75">
      <c r="B93" s="2"/>
      <c r="C93" s="2"/>
      <c r="D93" s="24"/>
      <c r="E93" s="21"/>
      <c r="F93" s="21"/>
      <c r="G93" s="21"/>
      <c r="H93" s="21"/>
      <c r="I93" s="21"/>
      <c r="J93" s="21"/>
      <c r="K93" s="21"/>
      <c r="L93" s="21"/>
      <c r="M93" s="21"/>
      <c r="N93" s="21"/>
      <c r="O93" s="21"/>
      <c r="P93" s="21"/>
    </row>
    <row r="94" spans="2:16" ht="12.75">
      <c r="B94" s="2"/>
      <c r="C94" s="2"/>
      <c r="D94" s="24"/>
      <c r="E94" s="21"/>
      <c r="F94" s="21"/>
      <c r="G94" s="21"/>
      <c r="H94" s="21"/>
      <c r="I94" s="21"/>
      <c r="J94" s="21"/>
      <c r="K94" s="21"/>
      <c r="L94" s="21"/>
      <c r="M94" s="21"/>
      <c r="N94" s="21"/>
      <c r="O94" s="21"/>
      <c r="P94" s="21"/>
    </row>
    <row r="95" spans="2:16" ht="12.75">
      <c r="B95" s="2"/>
      <c r="C95" s="2"/>
      <c r="D95" s="24"/>
      <c r="E95" s="2"/>
      <c r="F95" s="2"/>
      <c r="G95" s="2"/>
      <c r="H95" s="2"/>
      <c r="I95" s="2"/>
      <c r="J95" s="2"/>
      <c r="K95" s="2"/>
      <c r="L95" s="2"/>
      <c r="M95" s="2"/>
      <c r="N95" s="2"/>
      <c r="O95" s="2"/>
      <c r="P95" s="2"/>
    </row>
    <row r="96" spans="2:16" ht="12.75">
      <c r="B96" s="2"/>
      <c r="C96" s="2"/>
      <c r="D96" s="24"/>
      <c r="E96" s="21"/>
      <c r="F96" s="2"/>
      <c r="G96" s="2"/>
      <c r="H96" s="2"/>
      <c r="I96" s="2"/>
      <c r="J96" s="2"/>
      <c r="K96" s="2"/>
      <c r="L96" s="2"/>
      <c r="M96" s="2"/>
      <c r="N96" s="2"/>
      <c r="O96" s="2"/>
      <c r="P96" s="2"/>
    </row>
    <row r="97" spans="2:16" ht="12.75">
      <c r="B97" s="2"/>
      <c r="C97" s="2"/>
      <c r="D97" s="24"/>
      <c r="E97" s="12"/>
      <c r="F97" s="12"/>
      <c r="G97" s="12"/>
      <c r="H97" s="12"/>
      <c r="I97" s="12"/>
      <c r="J97" s="12"/>
      <c r="K97" s="12"/>
      <c r="L97" s="12"/>
      <c r="M97" s="12"/>
      <c r="N97" s="12"/>
      <c r="O97" s="12"/>
      <c r="P97" s="12"/>
    </row>
    <row r="98" spans="2:16" ht="12.75">
      <c r="B98" s="2"/>
      <c r="C98" s="2"/>
      <c r="D98" s="24"/>
      <c r="E98" s="12"/>
      <c r="F98" s="12"/>
      <c r="G98" s="12"/>
      <c r="H98" s="12"/>
      <c r="I98" s="12"/>
      <c r="J98" s="12"/>
      <c r="K98" s="12"/>
      <c r="L98" s="12"/>
      <c r="M98" s="12"/>
      <c r="N98" s="12"/>
      <c r="O98" s="12"/>
      <c r="P98" s="12"/>
    </row>
    <row r="99" spans="2:16" ht="12.75">
      <c r="B99" s="2"/>
      <c r="C99" s="2"/>
      <c r="D99" s="24"/>
      <c r="E99" s="21"/>
      <c r="F99" s="21"/>
      <c r="G99" s="21"/>
      <c r="H99" s="21"/>
      <c r="I99" s="21"/>
      <c r="J99" s="21"/>
      <c r="K99" s="21"/>
      <c r="L99" s="21"/>
      <c r="M99" s="21"/>
      <c r="N99" s="21"/>
      <c r="O99" s="21"/>
      <c r="P99" s="21"/>
    </row>
    <row r="100" spans="2:16" ht="12.75">
      <c r="B100" s="2"/>
      <c r="C100" s="2"/>
      <c r="D100" s="24"/>
      <c r="E100" s="21"/>
      <c r="F100" s="21"/>
      <c r="G100" s="21"/>
      <c r="H100" s="21"/>
      <c r="I100" s="21"/>
      <c r="J100" s="21"/>
      <c r="K100" s="21"/>
      <c r="L100" s="21"/>
      <c r="M100" s="21"/>
      <c r="N100" s="21"/>
      <c r="O100" s="21"/>
      <c r="P100" s="21"/>
    </row>
    <row r="101" spans="2:16" ht="12.75">
      <c r="B101" s="2"/>
      <c r="C101" s="2"/>
      <c r="D101" s="24"/>
      <c r="E101" s="21"/>
      <c r="F101" s="21"/>
      <c r="G101" s="21"/>
      <c r="H101" s="21"/>
      <c r="I101" s="21"/>
      <c r="J101" s="21"/>
      <c r="K101" s="21"/>
      <c r="L101" s="21"/>
      <c r="M101" s="21"/>
      <c r="N101" s="21"/>
      <c r="O101" s="21"/>
      <c r="P101" s="21"/>
    </row>
    <row r="102" spans="2:16" ht="12.75">
      <c r="B102" s="2"/>
      <c r="C102" s="2"/>
      <c r="D102" s="24"/>
      <c r="E102" s="21"/>
      <c r="F102" s="21"/>
      <c r="G102" s="21"/>
      <c r="H102" s="21"/>
      <c r="I102" s="21"/>
      <c r="J102" s="21"/>
      <c r="K102" s="21"/>
      <c r="L102" s="21"/>
      <c r="M102" s="21"/>
      <c r="N102" s="21"/>
      <c r="O102" s="21"/>
      <c r="P102" s="21"/>
    </row>
    <row r="103" spans="2:16" ht="12.75">
      <c r="B103" s="2"/>
      <c r="C103" s="2"/>
      <c r="D103" s="24"/>
      <c r="E103" s="2"/>
      <c r="F103" s="2"/>
      <c r="G103" s="2"/>
      <c r="H103" s="2"/>
      <c r="I103" s="2"/>
      <c r="J103" s="2"/>
      <c r="K103" s="2"/>
      <c r="L103" s="2"/>
      <c r="M103" s="3"/>
      <c r="N103" s="2"/>
      <c r="O103" s="3"/>
      <c r="P103" s="2"/>
    </row>
    <row r="104" spans="2:16" ht="12.75">
      <c r="B104" s="2"/>
      <c r="C104" s="2"/>
      <c r="D104" s="24"/>
      <c r="E104" s="2"/>
      <c r="F104" s="2"/>
      <c r="G104" s="2"/>
      <c r="H104" s="2"/>
      <c r="I104" s="2"/>
      <c r="J104" s="2"/>
      <c r="K104" s="2"/>
      <c r="L104" s="2"/>
      <c r="M104" s="2"/>
      <c r="N104" s="2"/>
      <c r="O104" s="2"/>
      <c r="P104" s="2"/>
    </row>
    <row r="105" spans="2:16" ht="12.75">
      <c r="B105" s="2"/>
      <c r="C105" s="2"/>
      <c r="D105" s="24"/>
      <c r="E105" s="2"/>
      <c r="F105" s="2"/>
      <c r="G105" s="2"/>
      <c r="H105" s="2"/>
      <c r="I105" s="2"/>
      <c r="J105" s="2"/>
      <c r="K105" s="2"/>
      <c r="L105" s="2"/>
      <c r="M105" s="2"/>
      <c r="N105" s="2"/>
      <c r="O105" s="2"/>
      <c r="P105" s="2"/>
    </row>
    <row r="106" spans="2:16" ht="12.75">
      <c r="B106" s="2"/>
      <c r="C106" s="2"/>
      <c r="D106" s="24"/>
      <c r="E106" s="2"/>
      <c r="F106" s="2"/>
      <c r="G106" s="2"/>
      <c r="H106" s="2"/>
      <c r="I106" s="2"/>
      <c r="J106" s="2"/>
      <c r="K106" s="2"/>
      <c r="L106" s="2"/>
      <c r="M106" s="2"/>
      <c r="N106" s="2"/>
      <c r="O106" s="2"/>
      <c r="P106" s="2"/>
    </row>
    <row r="107" spans="2:16" ht="12.75">
      <c r="B107" s="2"/>
      <c r="C107" s="2"/>
      <c r="D107" s="24"/>
      <c r="E107" s="2"/>
      <c r="F107" s="2"/>
      <c r="G107" s="2"/>
      <c r="H107" s="2"/>
      <c r="I107" s="2"/>
      <c r="J107" s="2"/>
      <c r="K107" s="2"/>
      <c r="L107" s="2"/>
      <c r="M107" s="2"/>
      <c r="N107" s="2"/>
      <c r="O107" s="2"/>
      <c r="P107" s="2"/>
    </row>
    <row r="108" spans="2:16" ht="12.75">
      <c r="B108" s="2"/>
      <c r="C108" s="2"/>
      <c r="D108" s="24"/>
      <c r="E108" s="2"/>
      <c r="F108" s="2"/>
      <c r="G108" s="2"/>
      <c r="H108" s="2"/>
      <c r="I108" s="2"/>
      <c r="J108" s="2"/>
      <c r="K108" s="2"/>
      <c r="L108" s="2"/>
      <c r="M108" s="2"/>
      <c r="N108" s="2"/>
      <c r="O108" s="2"/>
      <c r="P108" s="2"/>
    </row>
    <row r="109" spans="2:16" ht="12.75">
      <c r="B109" s="2"/>
      <c r="C109" s="2"/>
      <c r="D109" s="24"/>
      <c r="E109" s="2"/>
      <c r="F109" s="2"/>
      <c r="G109" s="2"/>
      <c r="H109" s="2"/>
      <c r="I109" s="2"/>
      <c r="J109" s="2"/>
      <c r="K109" s="2"/>
      <c r="L109" s="2"/>
      <c r="M109" s="2"/>
      <c r="N109" s="2"/>
      <c r="O109" s="2"/>
      <c r="P109" s="2"/>
    </row>
    <row r="110" spans="2:16" ht="12.75">
      <c r="B110" s="2"/>
      <c r="C110" s="2"/>
      <c r="D110" s="24"/>
      <c r="E110" s="2"/>
      <c r="F110" s="2"/>
      <c r="G110" s="2"/>
      <c r="H110" s="2"/>
      <c r="I110" s="2"/>
      <c r="J110" s="2"/>
      <c r="K110" s="2"/>
      <c r="L110" s="2"/>
      <c r="M110" s="2"/>
      <c r="N110" s="2"/>
      <c r="O110" s="2"/>
      <c r="P110" s="2"/>
    </row>
    <row r="111" spans="2:16" ht="12.75">
      <c r="B111" s="2"/>
      <c r="C111" s="2"/>
      <c r="D111" s="24"/>
      <c r="E111" s="2"/>
      <c r="F111" s="2"/>
      <c r="G111" s="2"/>
      <c r="H111" s="2"/>
      <c r="I111" s="2"/>
      <c r="J111" s="2"/>
      <c r="K111" s="2"/>
      <c r="L111" s="2"/>
      <c r="M111" s="2"/>
      <c r="N111" s="2"/>
      <c r="O111" s="2"/>
      <c r="P111" s="2"/>
    </row>
    <row r="112" spans="2:16" ht="12.75">
      <c r="B112" s="2"/>
      <c r="C112" s="2"/>
      <c r="D112" s="24"/>
      <c r="E112" s="2"/>
      <c r="F112" s="2"/>
      <c r="G112" s="2"/>
      <c r="H112" s="2"/>
      <c r="I112" s="2"/>
      <c r="J112" s="2"/>
      <c r="K112" s="2"/>
      <c r="L112" s="2"/>
      <c r="M112" s="2"/>
      <c r="N112" s="2"/>
      <c r="O112" s="2"/>
      <c r="P112" s="2"/>
    </row>
    <row r="113" spans="2:16" ht="12.75">
      <c r="B113" s="2"/>
      <c r="C113" s="2"/>
      <c r="D113" s="24"/>
      <c r="E113" s="2"/>
      <c r="F113" s="2"/>
      <c r="G113" s="2"/>
      <c r="H113" s="2"/>
      <c r="I113" s="2"/>
      <c r="J113" s="2"/>
      <c r="K113" s="2"/>
      <c r="L113" s="2"/>
      <c r="M113" s="2"/>
      <c r="N113" s="2"/>
      <c r="O113" s="2"/>
      <c r="P113" s="12"/>
    </row>
    <row r="114" spans="2:16" ht="12.75">
      <c r="B114" s="2"/>
      <c r="C114" s="2"/>
      <c r="D114" s="24"/>
      <c r="E114" s="2"/>
      <c r="F114" s="2"/>
      <c r="G114" s="2"/>
      <c r="H114" s="2"/>
      <c r="I114" s="2"/>
      <c r="J114" s="2"/>
      <c r="K114" s="2"/>
      <c r="L114" s="2"/>
      <c r="M114" s="2"/>
      <c r="N114" s="2"/>
      <c r="O114" s="2"/>
      <c r="P114" s="12"/>
    </row>
    <row r="115" spans="2:16" ht="12.75">
      <c r="B115" s="2"/>
      <c r="C115" s="2"/>
      <c r="D115" s="24"/>
      <c r="E115" s="2"/>
      <c r="F115" s="2"/>
      <c r="G115" s="2"/>
      <c r="H115" s="2"/>
      <c r="I115" s="2"/>
      <c r="J115" s="2"/>
      <c r="K115" s="2"/>
      <c r="L115" s="2"/>
      <c r="M115" s="2"/>
      <c r="N115" s="2"/>
      <c r="O115" s="2"/>
      <c r="P115" s="12"/>
    </row>
    <row r="116" spans="2:16" ht="12.75">
      <c r="B116" s="2"/>
      <c r="C116" s="2"/>
      <c r="D116" s="24"/>
      <c r="E116" s="2"/>
      <c r="F116" s="2"/>
      <c r="G116" s="2"/>
      <c r="H116" s="2"/>
      <c r="I116" s="2"/>
      <c r="J116" s="2"/>
      <c r="K116" s="2"/>
      <c r="L116" s="2"/>
      <c r="M116" s="2"/>
      <c r="N116" s="2"/>
      <c r="O116" s="2"/>
      <c r="P116" s="12"/>
    </row>
    <row r="117" spans="2:16" ht="12.75">
      <c r="B117" s="2"/>
      <c r="C117" s="2"/>
      <c r="D117" s="24"/>
      <c r="E117" s="12"/>
      <c r="F117" s="12"/>
      <c r="G117" s="12"/>
      <c r="H117" s="12"/>
      <c r="I117" s="12"/>
      <c r="J117" s="12"/>
      <c r="K117" s="12"/>
      <c r="L117" s="12"/>
      <c r="M117" s="12"/>
      <c r="N117" s="12"/>
      <c r="O117" s="12"/>
      <c r="P117" s="12"/>
    </row>
    <row r="118" spans="2:16" ht="12.75">
      <c r="B118" s="2"/>
      <c r="C118" s="2"/>
      <c r="D118" s="24"/>
      <c r="E118" s="21"/>
      <c r="F118" s="21"/>
      <c r="G118" s="21"/>
      <c r="H118" s="21"/>
      <c r="I118" s="21"/>
      <c r="J118" s="21"/>
      <c r="K118" s="21"/>
      <c r="L118" s="21"/>
      <c r="M118" s="21"/>
      <c r="N118" s="21"/>
      <c r="O118" s="21"/>
      <c r="P118" s="21"/>
    </row>
    <row r="119" spans="2:16" ht="12.75">
      <c r="B119" s="2"/>
      <c r="C119" s="2"/>
      <c r="D119" s="24"/>
      <c r="E119" s="21"/>
      <c r="F119" s="21"/>
      <c r="G119" s="21"/>
      <c r="H119" s="21"/>
      <c r="I119" s="21"/>
      <c r="J119" s="21"/>
      <c r="K119" s="21"/>
      <c r="L119" s="21"/>
      <c r="M119" s="21"/>
      <c r="N119" s="21"/>
      <c r="O119" s="21"/>
      <c r="P119" s="21"/>
    </row>
    <row r="120" spans="2:16" ht="12.75">
      <c r="B120" s="2"/>
      <c r="C120" s="2"/>
      <c r="D120" s="24"/>
      <c r="E120" s="21"/>
      <c r="F120" s="21"/>
      <c r="G120" s="21"/>
      <c r="H120" s="21"/>
      <c r="I120" s="21"/>
      <c r="J120" s="21"/>
      <c r="K120" s="21"/>
      <c r="L120" s="21"/>
      <c r="M120" s="21"/>
      <c r="N120" s="21"/>
      <c r="O120" s="21"/>
      <c r="P120" s="21"/>
    </row>
  </sheetData>
  <sheetProtection password="D3F9" sheet="1" objects="1" scenarios="1" formatRows="0"/>
  <mergeCells count="34">
    <mergeCell ref="O49:O51"/>
    <mergeCell ref="E37:P37"/>
    <mergeCell ref="H19:L19"/>
    <mergeCell ref="E42:P42"/>
    <mergeCell ref="E45:K45"/>
    <mergeCell ref="H34:L34"/>
    <mergeCell ref="E41:P41"/>
    <mergeCell ref="H24:L24"/>
    <mergeCell ref="H25:L25"/>
    <mergeCell ref="H26:L26"/>
    <mergeCell ref="H31:L31"/>
    <mergeCell ref="H20:L20"/>
    <mergeCell ref="H21:L21"/>
    <mergeCell ref="H22:L22"/>
    <mergeCell ref="H23:L23"/>
    <mergeCell ref="M51:M52"/>
    <mergeCell ref="O2:P2"/>
    <mergeCell ref="O3:P3"/>
    <mergeCell ref="O4:P4"/>
    <mergeCell ref="O5:P5"/>
    <mergeCell ref="E16:L16"/>
    <mergeCell ref="Q11:Q13"/>
    <mergeCell ref="M47:M48"/>
    <mergeCell ref="O47:O48"/>
    <mergeCell ref="B11:P13"/>
    <mergeCell ref="E38:P38"/>
    <mergeCell ref="H30:L30"/>
    <mergeCell ref="H17:L17"/>
    <mergeCell ref="H18:L18"/>
    <mergeCell ref="H32:L32"/>
    <mergeCell ref="H33:L33"/>
    <mergeCell ref="H27:L27"/>
    <mergeCell ref="H28:L28"/>
    <mergeCell ref="H29:L29"/>
  </mergeCells>
  <dataValidations count="5">
    <dataValidation type="list" allowBlank="1" showInputMessage="1" showErrorMessage="1" error="Please select &quot;Yes&quot; or &quot;No&quot;_x000a_" sqref="M46">
      <formula1>$R$38:$R$44</formula1>
    </dataValidation>
    <dataValidation allowBlank="1" showInputMessage="1" showErrorMessage="1" error="Please select &quot;Yes&quot; or &quot;No&quot;_x000a_" sqref="M49"/>
    <dataValidation type="list" allowBlank="1" showInputMessage="1" showErrorMessage="1" sqref="M45 M51:M52 M47:M48">
      <formula1>$R$42:$R$43</formula1>
    </dataValidation>
    <dataValidation type="list" allowBlank="1" showInputMessage="1" showErrorMessage="1" promptTitle="Selecting Allocation Method" prompt="If you do not have expenses for this category, please select &quot;Actual&quot; from the drop-down list." sqref="G19:G34">
      <formula1>$R$19:$R$21</formula1>
    </dataValidation>
    <dataValidation type="list" allowBlank="1" showInputMessage="1" showErrorMessage="1" sqref="H19:L34">
      <formula1>$S$18:$S$26</formula1>
    </dataValidation>
  </dataValidations>
  <printOptions horizontalCentered="1"/>
  <pageMargins left="0.25" right="0.25" top="0.43" bottom="0.25" header="0.63" footer="0"/>
  <pageSetup fitToHeight="1" fitToWidth="1" horizontalDpi="600" verticalDpi="600" orientation="landscape" r:id="rId2"/>
  <headerFooter alignWithMargins="0">
    <oddHeader>&amp;LCommonwealth of Pennsylvania
Office of Developmental Programs
Cost Report for the Consolidated  Waiver Program</oddHeader>
    <oddFooter>&amp;LEffective: 7/1/2016&amp;C&amp;P of &amp;N&amp;RVersion 12.0</oddFooter>
  </headerFooter>
  <rowBreaks count="3" manualBreakCount="3">
    <brk id="59" max="16383" man="1"/>
    <brk id="93" min="1" max="16383" man="1"/>
    <brk id="127" min="1" max="16383" man="1"/>
  </rowBreaks>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showGridLines="0" showZeros="0" zoomScale="85" zoomScaleNormal="85" zoomScaleSheetLayoutView="85" workbookViewId="0" topLeftCell="A1">
      <selection activeCell="L16" sqref="L16"/>
    </sheetView>
  </sheetViews>
  <sheetFormatPr defaultColWidth="9.140625" defaultRowHeight="12.75"/>
  <cols>
    <col min="1" max="1" width="3.00390625" style="102" customWidth="1"/>
    <col min="2" max="2" width="5.57421875" style="102" customWidth="1"/>
    <col min="3" max="3" width="2.28125" style="102" customWidth="1"/>
    <col min="4" max="9" width="16.00390625" style="102" customWidth="1"/>
    <col min="10" max="10" width="9.140625" style="102" customWidth="1"/>
    <col min="11" max="11" width="17.28125" style="102" customWidth="1"/>
    <col min="12" max="14" width="14.7109375" style="102" customWidth="1"/>
    <col min="15" max="15" width="14.57421875" style="102" customWidth="1"/>
    <col min="16" max="16" width="4.421875" style="102" customWidth="1"/>
    <col min="17" max="16384" width="9.140625" style="102" customWidth="1"/>
  </cols>
  <sheetData>
    <row r="1" spans="2:12" ht="12.75">
      <c r="B1" s="606"/>
      <c r="C1" s="606"/>
      <c r="D1" s="606"/>
      <c r="E1" s="606"/>
      <c r="F1" s="606"/>
      <c r="G1" s="606"/>
      <c r="H1" s="94"/>
      <c r="I1" s="90"/>
      <c r="K1" s="93"/>
      <c r="L1" s="92"/>
    </row>
    <row r="2" spans="2:12" ht="12.75">
      <c r="B2" s="606"/>
      <c r="C2" s="606"/>
      <c r="D2" s="606"/>
      <c r="E2" s="606"/>
      <c r="F2" s="606"/>
      <c r="G2" s="606"/>
      <c r="H2" s="606"/>
      <c r="I2" s="92"/>
      <c r="J2" s="294" t="s">
        <v>242</v>
      </c>
      <c r="K2" s="1231">
        <f>'Certification Page'!$E$8</f>
        <v>0</v>
      </c>
      <c r="L2" s="1231"/>
    </row>
    <row r="3" spans="2:12" ht="12.75">
      <c r="B3" s="606"/>
      <c r="C3" s="606"/>
      <c r="D3" s="606"/>
      <c r="E3" s="606"/>
      <c r="F3" s="606"/>
      <c r="G3" s="606"/>
      <c r="H3" s="606"/>
      <c r="I3" s="92"/>
      <c r="J3" s="294" t="s">
        <v>59</v>
      </c>
      <c r="K3" s="1110">
        <f>'Certification Page'!$T$8</f>
        <v>0</v>
      </c>
      <c r="L3" s="1111"/>
    </row>
    <row r="4" spans="2:12" ht="12.75">
      <c r="B4" s="606"/>
      <c r="C4" s="606"/>
      <c r="D4" s="606"/>
      <c r="E4" s="606"/>
      <c r="F4" s="606"/>
      <c r="G4" s="606"/>
      <c r="H4" s="606"/>
      <c r="I4" s="92"/>
      <c r="J4" s="294" t="s">
        <v>133</v>
      </c>
      <c r="K4" s="1219" t="str">
        <f>TEXT('Certification Page'!$H$11,"MM/dd/YYYY")&amp;" to "&amp;TEXT('Certification Page'!$L$11,"MM/dd/YYYY")</f>
        <v>01/00/1900 to 06/30/2016</v>
      </c>
      <c r="L4" s="1219"/>
    </row>
    <row r="5" spans="2:15" ht="12.75">
      <c r="B5" s="606"/>
      <c r="C5" s="606"/>
      <c r="D5" s="606"/>
      <c r="E5" s="606"/>
      <c r="F5" s="606"/>
      <c r="G5" s="606"/>
      <c r="H5" s="606"/>
      <c r="I5" s="606"/>
      <c r="J5" s="294" t="s">
        <v>381</v>
      </c>
      <c r="K5" s="1219" t="str">
        <f>'Certification Page'!$P$49&amp;" of "&amp;'Certification Page'!$R$49</f>
        <v>1 of 1</v>
      </c>
      <c r="L5" s="1219"/>
      <c r="N5" s="93"/>
      <c r="O5" s="92"/>
    </row>
    <row r="6" spans="2:15" ht="12.75">
      <c r="B6" s="606"/>
      <c r="C6" s="606"/>
      <c r="D6" s="606"/>
      <c r="E6" s="606"/>
      <c r="F6" s="606"/>
      <c r="G6" s="606"/>
      <c r="H6" s="606"/>
      <c r="I6" s="606"/>
      <c r="J6" s="606"/>
      <c r="K6" s="94"/>
      <c r="L6" s="90"/>
      <c r="N6" s="93"/>
      <c r="O6" s="92"/>
    </row>
    <row r="7" spans="11:15" ht="12.75">
      <c r="K7" s="92"/>
      <c r="L7" s="90"/>
      <c r="N7" s="93"/>
      <c r="O7" s="92"/>
    </row>
    <row r="8" spans="2:15" ht="15.75">
      <c r="B8" s="1267" t="s">
        <v>375</v>
      </c>
      <c r="C8" s="1267"/>
      <c r="D8" s="1267"/>
      <c r="E8" s="1267"/>
      <c r="F8" s="1267"/>
      <c r="G8" s="1267"/>
      <c r="H8" s="1267"/>
      <c r="I8" s="1267"/>
      <c r="J8" s="1267"/>
      <c r="K8" s="1267"/>
      <c r="L8" s="1267"/>
      <c r="M8" s="275"/>
      <c r="N8" s="275"/>
      <c r="O8" s="96"/>
    </row>
    <row r="9" spans="2:17" ht="23.25" customHeight="1">
      <c r="B9" s="1268" t="s">
        <v>809</v>
      </c>
      <c r="C9" s="1268"/>
      <c r="D9" s="1268"/>
      <c r="E9" s="1268"/>
      <c r="F9" s="1268"/>
      <c r="G9" s="1268"/>
      <c r="H9" s="1268"/>
      <c r="I9" s="1268"/>
      <c r="J9" s="1268"/>
      <c r="K9" s="1268"/>
      <c r="L9" s="1268"/>
      <c r="M9" s="276"/>
      <c r="N9" s="276"/>
      <c r="O9" s="276"/>
      <c r="P9" s="276"/>
      <c r="Q9" s="276"/>
    </row>
    <row r="10" spans="2:12" ht="12.75">
      <c r="B10" s="1268"/>
      <c r="C10" s="1268"/>
      <c r="D10" s="1268"/>
      <c r="E10" s="1268"/>
      <c r="F10" s="1268"/>
      <c r="G10" s="1268"/>
      <c r="H10" s="1268"/>
      <c r="I10" s="1268"/>
      <c r="J10" s="1268"/>
      <c r="K10" s="1268"/>
      <c r="L10" s="1268"/>
    </row>
    <row r="12" spans="1:14" ht="12.75">
      <c r="A12" s="151"/>
      <c r="B12" s="277"/>
      <c r="C12" s="277"/>
      <c r="D12" s="151"/>
      <c r="E12" s="151"/>
      <c r="F12" s="151"/>
      <c r="G12" s="151"/>
      <c r="H12" s="151"/>
      <c r="I12" s="151"/>
      <c r="J12" s="151"/>
      <c r="K12" s="151"/>
      <c r="L12" s="278" t="s">
        <v>126</v>
      </c>
      <c r="M12" s="564"/>
      <c r="N12" s="564"/>
    </row>
    <row r="13" spans="1:12" ht="12.75">
      <c r="A13" s="151"/>
      <c r="B13" s="277"/>
      <c r="C13" s="277"/>
      <c r="D13" s="151"/>
      <c r="E13" s="151"/>
      <c r="F13" s="151"/>
      <c r="G13" s="151"/>
      <c r="H13" s="151"/>
      <c r="I13" s="151"/>
      <c r="J13" s="151"/>
      <c r="K13" s="151"/>
      <c r="L13" s="279"/>
    </row>
    <row r="14" spans="1:12" ht="12.75">
      <c r="A14" s="151"/>
      <c r="B14" s="280"/>
      <c r="C14" s="280"/>
      <c r="D14" s="280"/>
      <c r="E14" s="151"/>
      <c r="F14" s="151"/>
      <c r="G14" s="151"/>
      <c r="H14" s="151"/>
      <c r="I14" s="151"/>
      <c r="J14" s="151"/>
      <c r="K14" s="151"/>
      <c r="L14" s="279" t="s">
        <v>171</v>
      </c>
    </row>
    <row r="15" spans="1:12" ht="13.5" thickBot="1">
      <c r="A15" s="151"/>
      <c r="B15" s="401" t="s">
        <v>376</v>
      </c>
      <c r="C15" s="285"/>
      <c r="D15" s="150"/>
      <c r="E15" s="281"/>
      <c r="F15" s="281"/>
      <c r="G15" s="281"/>
      <c r="H15" s="281"/>
      <c r="I15" s="281"/>
      <c r="J15" s="281"/>
      <c r="K15" s="150"/>
      <c r="L15" s="279" t="s">
        <v>156</v>
      </c>
    </row>
    <row r="16" spans="1:12" ht="12.75">
      <c r="A16" s="151"/>
      <c r="B16" s="252">
        <v>1</v>
      </c>
      <c r="C16" s="289"/>
      <c r="D16" s="253" t="s">
        <v>255</v>
      </c>
      <c r="E16" s="253"/>
      <c r="F16" s="253"/>
      <c r="G16" s="253"/>
      <c r="H16" s="253"/>
      <c r="I16" s="253"/>
      <c r="J16" s="253"/>
      <c r="K16" s="253"/>
      <c r="L16" s="550"/>
    </row>
    <row r="17" spans="1:12" ht="12.75">
      <c r="A17" s="151"/>
      <c r="B17" s="254">
        <v>2</v>
      </c>
      <c r="C17" s="290"/>
      <c r="D17" s="255" t="s">
        <v>256</v>
      </c>
      <c r="E17" s="255"/>
      <c r="F17" s="257"/>
      <c r="G17" s="257"/>
      <c r="H17" s="257"/>
      <c r="I17" s="257"/>
      <c r="J17" s="257"/>
      <c r="K17" s="257"/>
      <c r="L17" s="540"/>
    </row>
    <row r="18" spans="1:12" ht="12.75">
      <c r="A18" s="151"/>
      <c r="B18" s="254">
        <v>3</v>
      </c>
      <c r="C18" s="290"/>
      <c r="D18" s="255" t="s">
        <v>257</v>
      </c>
      <c r="E18" s="255"/>
      <c r="F18" s="257"/>
      <c r="G18" s="257"/>
      <c r="H18" s="257"/>
      <c r="I18" s="257"/>
      <c r="J18" s="257"/>
      <c r="K18" s="257"/>
      <c r="L18" s="540"/>
    </row>
    <row r="19" spans="1:12" ht="12.75">
      <c r="A19" s="151"/>
      <c r="B19" s="254">
        <v>4</v>
      </c>
      <c r="C19" s="290"/>
      <c r="D19" s="255" t="s">
        <v>178</v>
      </c>
      <c r="E19" s="255"/>
      <c r="F19" s="257"/>
      <c r="G19" s="257"/>
      <c r="H19" s="257"/>
      <c r="I19" s="257"/>
      <c r="J19" s="257"/>
      <c r="K19" s="257"/>
      <c r="L19" s="540"/>
    </row>
    <row r="20" spans="1:12" ht="12.75">
      <c r="A20" s="151"/>
      <c r="B20" s="254">
        <v>5</v>
      </c>
      <c r="C20" s="290"/>
      <c r="D20" s="255" t="s">
        <v>258</v>
      </c>
      <c r="E20" s="255"/>
      <c r="F20" s="257"/>
      <c r="G20" s="257"/>
      <c r="H20" s="257"/>
      <c r="I20" s="257"/>
      <c r="J20" s="257"/>
      <c r="K20" s="257"/>
      <c r="L20" s="540"/>
    </row>
    <row r="21" spans="1:12" ht="12.75">
      <c r="A21" s="151"/>
      <c r="B21" s="254">
        <v>6</v>
      </c>
      <c r="C21" s="290"/>
      <c r="D21" s="255" t="s">
        <v>259</v>
      </c>
      <c r="E21" s="255"/>
      <c r="F21" s="257"/>
      <c r="G21" s="257"/>
      <c r="H21" s="257"/>
      <c r="I21" s="257"/>
      <c r="J21" s="257"/>
      <c r="K21" s="257"/>
      <c r="L21" s="540"/>
    </row>
    <row r="22" spans="1:12" ht="13.5" thickBot="1">
      <c r="A22" s="151"/>
      <c r="B22" s="254">
        <v>7</v>
      </c>
      <c r="C22" s="290"/>
      <c r="D22" s="255" t="s">
        <v>741</v>
      </c>
      <c r="E22" s="255"/>
      <c r="F22" s="257"/>
      <c r="G22" s="257"/>
      <c r="H22" s="257"/>
      <c r="I22" s="257"/>
      <c r="J22" s="257"/>
      <c r="K22" s="257"/>
      <c r="L22" s="540"/>
    </row>
    <row r="23" spans="1:12" ht="21.75" customHeight="1" thickBot="1">
      <c r="A23" s="151"/>
      <c r="B23" s="284">
        <v>8</v>
      </c>
      <c r="C23" s="1264" t="s">
        <v>353</v>
      </c>
      <c r="D23" s="1265"/>
      <c r="E23" s="1265"/>
      <c r="F23" s="1265"/>
      <c r="G23" s="1265"/>
      <c r="H23" s="1265"/>
      <c r="I23" s="1265"/>
      <c r="J23" s="1265"/>
      <c r="K23" s="1266"/>
      <c r="L23" s="528">
        <f>SUM(L16:L22)</f>
        <v>0</v>
      </c>
    </row>
    <row r="24" spans="1:14" ht="14.25">
      <c r="A24" s="151"/>
      <c r="B24" s="282"/>
      <c r="C24" s="282"/>
      <c r="D24" s="151"/>
      <c r="E24" s="151"/>
      <c r="F24" s="151"/>
      <c r="G24" s="151"/>
      <c r="H24" s="151"/>
      <c r="I24" s="151"/>
      <c r="J24" s="151"/>
      <c r="K24" s="151"/>
      <c r="L24" s="283"/>
      <c r="M24" s="92"/>
      <c r="N24" s="90"/>
    </row>
  </sheetData>
  <sheetProtection password="D3F9" sheet="1" objects="1" scenarios="1"/>
  <mergeCells count="7">
    <mergeCell ref="C23:K23"/>
    <mergeCell ref="B8:L8"/>
    <mergeCell ref="K2:L2"/>
    <mergeCell ref="K3:L3"/>
    <mergeCell ref="K4:L4"/>
    <mergeCell ref="K5:L5"/>
    <mergeCell ref="B9:L10"/>
  </mergeCells>
  <dataValidations count="1">
    <dataValidation operator="greaterThanOrEqual" allowBlank="1" showInputMessage="1" showErrorMessage="1" sqref="L16:L22"/>
  </dataValidations>
  <printOptions horizontalCentered="1"/>
  <pageMargins left="0.25" right="0.25" top="0.43" bottom="0.25" header="0.63" footer="0"/>
  <pageSetup fitToHeight="1" fitToWidth="1" horizontalDpi="600" verticalDpi="600" orientation="landscape" r:id="rId2"/>
  <headerFooter alignWithMargins="0">
    <oddHeader>&amp;LCommonwealth of Pennsylvania
Office of Developmental Programs
Cost Report for the Consolidated Waiver Program</oddHeader>
    <oddFooter>&amp;LEffective: 7/1/2016&amp;C&amp;P of &amp;N&amp;RVersion 12.0</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3"/>
  <sheetViews>
    <sheetView showGridLines="0" showZeros="0" zoomScale="85" zoomScaleNormal="85" zoomScaleSheetLayoutView="85" workbookViewId="0" topLeftCell="A1">
      <selection activeCell="G1" sqref="G1:H1"/>
    </sheetView>
  </sheetViews>
  <sheetFormatPr defaultColWidth="9.140625" defaultRowHeight="12.75"/>
  <cols>
    <col min="1" max="1" width="2.7109375" style="90" customWidth="1"/>
    <col min="2" max="2" width="4.140625" style="90" customWidth="1"/>
    <col min="3" max="3" width="2.8515625" style="90" customWidth="1"/>
    <col min="4" max="5" width="53.57421875" style="90" customWidth="1"/>
    <col min="6" max="6" width="21.8515625" style="90" customWidth="1"/>
    <col min="7" max="7" width="4.140625" style="90" customWidth="1"/>
    <col min="8" max="8" width="25.00390625" style="90" customWidth="1"/>
    <col min="9" max="9" width="5.00390625" style="90" customWidth="1"/>
    <col min="10" max="10" width="16.8515625" style="90" customWidth="1"/>
    <col min="11" max="11" width="11.00390625" style="90" customWidth="1"/>
    <col min="12" max="12" width="14.140625" style="90" customWidth="1"/>
    <col min="13" max="13" width="15.421875" style="90" customWidth="1"/>
    <col min="14" max="15" width="9.140625" style="90" customWidth="1"/>
    <col min="16" max="16" width="9.421875" style="90" bestFit="1" customWidth="1"/>
    <col min="17" max="16384" width="9.140625" style="90" customWidth="1"/>
  </cols>
  <sheetData>
    <row r="1" spans="2:8" ht="12.75" customHeight="1">
      <c r="B1" s="26"/>
      <c r="C1" s="26"/>
      <c r="D1" s="26"/>
      <c r="E1" s="26"/>
      <c r="F1" s="294" t="s">
        <v>242</v>
      </c>
      <c r="G1" s="1231">
        <f>'Certification Page'!$E$8</f>
        <v>0</v>
      </c>
      <c r="H1" s="1231"/>
    </row>
    <row r="2" spans="2:8" ht="14.25">
      <c r="B2" s="28"/>
      <c r="C2" s="607"/>
      <c r="D2" s="607"/>
      <c r="E2" s="607"/>
      <c r="F2" s="294" t="s">
        <v>59</v>
      </c>
      <c r="G2" s="1110">
        <f>'Certification Page'!$T$8</f>
        <v>0</v>
      </c>
      <c r="H2" s="1111"/>
    </row>
    <row r="3" spans="2:12" ht="12.75">
      <c r="B3" s="28"/>
      <c r="C3" s="28"/>
      <c r="D3" s="28"/>
      <c r="E3" s="28"/>
      <c r="F3" s="294" t="s">
        <v>133</v>
      </c>
      <c r="G3" s="1219" t="str">
        <f>TEXT('Certification Page'!$H$11,"MM/dd/YYYY")&amp;" to "&amp;TEXT('Certification Page'!$L$11,"MM/dd/YYYY")</f>
        <v>01/00/1900 to 06/30/2016</v>
      </c>
      <c r="H3" s="1219"/>
      <c r="K3" s="91"/>
      <c r="L3" s="91"/>
    </row>
    <row r="4" spans="2:12" ht="12.75">
      <c r="B4" s="28"/>
      <c r="C4" s="28"/>
      <c r="D4" s="28"/>
      <c r="E4" s="28"/>
      <c r="F4" s="294" t="s">
        <v>381</v>
      </c>
      <c r="G4" s="1219" t="str">
        <f>'Certification Page'!$P$49&amp;" of "&amp;'Certification Page'!$R$49</f>
        <v>1 of 1</v>
      </c>
      <c r="H4" s="1219"/>
      <c r="K4" s="91"/>
      <c r="L4" s="91"/>
    </row>
    <row r="5" spans="2:16" ht="12.75">
      <c r="B5" s="91"/>
      <c r="C5" s="91"/>
      <c r="D5" s="91"/>
      <c r="E5" s="91"/>
      <c r="F5" s="91"/>
      <c r="G5" s="91"/>
      <c r="I5" s="100"/>
      <c r="J5" s="100"/>
      <c r="K5" s="91"/>
      <c r="L5" s="91"/>
      <c r="O5" s="608"/>
      <c r="P5" s="609"/>
    </row>
    <row r="6" spans="2:16" s="610" customFormat="1" ht="15" customHeight="1">
      <c r="B6" s="1272" t="s">
        <v>759</v>
      </c>
      <c r="C6" s="1272"/>
      <c r="D6" s="1272"/>
      <c r="E6" s="1272"/>
      <c r="F6" s="1272"/>
      <c r="G6" s="1272"/>
      <c r="H6" s="1272"/>
      <c r="I6" s="440"/>
      <c r="J6" s="611"/>
      <c r="K6" s="611"/>
      <c r="L6" s="611"/>
      <c r="M6" s="611"/>
      <c r="O6" s="612"/>
      <c r="P6" s="612"/>
    </row>
    <row r="7" spans="2:16" s="610" customFormat="1" ht="15" hidden="1">
      <c r="B7" s="1273" t="s">
        <v>515</v>
      </c>
      <c r="C7" s="1273"/>
      <c r="D7" s="1273"/>
      <c r="E7" s="1273"/>
      <c r="F7" s="1273"/>
      <c r="G7" s="1273"/>
      <c r="H7" s="1273"/>
      <c r="I7" s="614"/>
      <c r="J7" s="614"/>
      <c r="K7" s="614"/>
      <c r="L7" s="612"/>
      <c r="M7" s="612"/>
      <c r="O7" s="612"/>
      <c r="P7" s="612"/>
    </row>
    <row r="8" spans="2:16" s="610" customFormat="1" ht="15" hidden="1">
      <c r="B8" s="613"/>
      <c r="C8" s="613"/>
      <c r="D8" s="613"/>
      <c r="E8" s="613"/>
      <c r="F8" s="613"/>
      <c r="G8" s="613"/>
      <c r="H8" s="613"/>
      <c r="I8" s="614"/>
      <c r="J8" s="614"/>
      <c r="K8" s="614"/>
      <c r="L8" s="612"/>
      <c r="M8" s="612"/>
      <c r="O8" s="612"/>
      <c r="P8" s="612"/>
    </row>
    <row r="9" spans="2:16" s="610" customFormat="1" ht="15" hidden="1">
      <c r="B9" s="613"/>
      <c r="C9" s="613"/>
      <c r="D9" s="613"/>
      <c r="E9" s="613"/>
      <c r="F9" s="613"/>
      <c r="G9" s="613"/>
      <c r="H9" s="291" t="s">
        <v>126</v>
      </c>
      <c r="I9" s="614"/>
      <c r="J9" s="614"/>
      <c r="K9" s="614"/>
      <c r="L9" s="612"/>
      <c r="M9" s="612"/>
      <c r="O9" s="612"/>
      <c r="P9" s="612"/>
    </row>
    <row r="10" spans="1:8" ht="12.75" hidden="1">
      <c r="A10" s="151"/>
      <c r="B10" s="151"/>
      <c r="C10" s="151"/>
      <c r="D10" s="151"/>
      <c r="E10" s="151"/>
      <c r="F10" s="151"/>
      <c r="G10" s="151"/>
      <c r="H10" s="615" t="s">
        <v>379</v>
      </c>
    </row>
    <row r="11" spans="1:11" ht="14.25" customHeight="1" hidden="1">
      <c r="A11" s="151"/>
      <c r="B11" s="616" t="s">
        <v>435</v>
      </c>
      <c r="C11" s="431"/>
      <c r="D11" s="431"/>
      <c r="E11" s="431"/>
      <c r="F11" s="431"/>
      <c r="G11" s="431"/>
      <c r="H11" s="617" t="s">
        <v>380</v>
      </c>
      <c r="I11" s="618"/>
      <c r="J11" s="91"/>
      <c r="K11" s="608"/>
    </row>
    <row r="12" spans="1:11" ht="12.75" hidden="1">
      <c r="A12" s="151"/>
      <c r="B12" s="1269" t="s">
        <v>378</v>
      </c>
      <c r="C12" s="1270"/>
      <c r="D12" s="1270"/>
      <c r="E12" s="1270"/>
      <c r="F12" s="1270"/>
      <c r="G12" s="1270"/>
      <c r="H12" s="1271"/>
      <c r="I12" s="620"/>
      <c r="J12" s="91"/>
      <c r="K12" s="621"/>
    </row>
    <row r="13" spans="1:11" ht="12.75" hidden="1">
      <c r="A13" s="151"/>
      <c r="B13" s="622">
        <v>1</v>
      </c>
      <c r="C13" s="623"/>
      <c r="D13" s="261" t="s">
        <v>261</v>
      </c>
      <c r="E13" s="261"/>
      <c r="F13" s="261"/>
      <c r="G13" s="261"/>
      <c r="H13" s="495"/>
      <c r="I13" s="624"/>
      <c r="J13" s="625"/>
      <c r="K13" s="624"/>
    </row>
    <row r="14" spans="1:11" ht="12.75" hidden="1">
      <c r="A14" s="151"/>
      <c r="B14" s="626">
        <v>2</v>
      </c>
      <c r="C14" s="623"/>
      <c r="D14" s="261" t="s">
        <v>60</v>
      </c>
      <c r="E14" s="261"/>
      <c r="F14" s="261"/>
      <c r="G14" s="261"/>
      <c r="H14" s="495"/>
      <c r="I14" s="624"/>
      <c r="J14" s="625"/>
      <c r="K14" s="624"/>
    </row>
    <row r="15" spans="1:11" ht="12.75" hidden="1">
      <c r="A15" s="151"/>
      <c r="B15" s="622">
        <v>3</v>
      </c>
      <c r="C15" s="623"/>
      <c r="D15" s="261" t="s">
        <v>263</v>
      </c>
      <c r="E15" s="261"/>
      <c r="F15" s="261"/>
      <c r="G15" s="261"/>
      <c r="H15" s="495"/>
      <c r="I15" s="624"/>
      <c r="J15" s="625"/>
      <c r="K15" s="624"/>
    </row>
    <row r="16" spans="1:11" ht="12.75" hidden="1">
      <c r="A16" s="151"/>
      <c r="B16" s="626">
        <v>4</v>
      </c>
      <c r="C16" s="623"/>
      <c r="D16" s="261" t="s">
        <v>61</v>
      </c>
      <c r="E16" s="261"/>
      <c r="F16" s="261"/>
      <c r="G16" s="261"/>
      <c r="H16" s="495"/>
      <c r="I16" s="624"/>
      <c r="J16" s="625"/>
      <c r="K16" s="624"/>
    </row>
    <row r="17" spans="1:11" ht="12.75" hidden="1">
      <c r="A17" s="151"/>
      <c r="B17" s="622">
        <v>5</v>
      </c>
      <c r="C17" s="623"/>
      <c r="D17" s="261" t="s">
        <v>264</v>
      </c>
      <c r="E17" s="261"/>
      <c r="F17" s="261"/>
      <c r="G17" s="261"/>
      <c r="H17" s="495"/>
      <c r="I17" s="624"/>
      <c r="J17" s="625"/>
      <c r="K17" s="624"/>
    </row>
    <row r="18" spans="1:11" ht="12.75" hidden="1">
      <c r="A18" s="151"/>
      <c r="B18" s="622">
        <v>6</v>
      </c>
      <c r="C18" s="623"/>
      <c r="D18" s="261" t="s">
        <v>742</v>
      </c>
      <c r="E18" s="261"/>
      <c r="F18" s="261"/>
      <c r="G18" s="261"/>
      <c r="H18" s="495"/>
      <c r="I18" s="624"/>
      <c r="J18" s="625"/>
      <c r="K18" s="624"/>
    </row>
    <row r="19" spans="1:11" ht="12.75" hidden="1">
      <c r="A19" s="151"/>
      <c r="B19" s="1269" t="s">
        <v>158</v>
      </c>
      <c r="C19" s="1270"/>
      <c r="D19" s="1270"/>
      <c r="E19" s="1270"/>
      <c r="F19" s="1270"/>
      <c r="G19" s="1270"/>
      <c r="H19" s="1271"/>
      <c r="I19" s="624"/>
      <c r="J19" s="625"/>
      <c r="K19" s="624"/>
    </row>
    <row r="20" spans="1:11" ht="12.75" hidden="1">
      <c r="A20" s="151"/>
      <c r="B20" s="622">
        <v>7</v>
      </c>
      <c r="C20" s="619"/>
      <c r="D20" s="286" t="s">
        <v>553</v>
      </c>
      <c r="E20" s="286"/>
      <c r="F20" s="286"/>
      <c r="G20" s="261"/>
      <c r="H20" s="755"/>
      <c r="I20" s="624"/>
      <c r="J20" s="625"/>
      <c r="K20" s="624"/>
    </row>
    <row r="21" spans="1:11" ht="12.75" hidden="1">
      <c r="A21" s="151"/>
      <c r="B21" s="622">
        <v>8</v>
      </c>
      <c r="C21" s="619"/>
      <c r="D21" s="286" t="s">
        <v>513</v>
      </c>
      <c r="E21" s="286"/>
      <c r="F21" s="286"/>
      <c r="G21" s="261"/>
      <c r="H21" s="583"/>
      <c r="I21" s="624"/>
      <c r="J21" s="625"/>
      <c r="K21" s="624"/>
    </row>
    <row r="22" spans="1:11" ht="12.75" hidden="1">
      <c r="A22" s="151"/>
      <c r="B22" s="622">
        <v>9</v>
      </c>
      <c r="C22" s="619"/>
      <c r="D22" s="286" t="s">
        <v>542</v>
      </c>
      <c r="E22" s="286"/>
      <c r="F22" s="286"/>
      <c r="G22" s="261"/>
      <c r="H22" s="583"/>
      <c r="I22" s="624"/>
      <c r="J22" s="625"/>
      <c r="K22" s="624"/>
    </row>
    <row r="23" spans="1:11" ht="12.75" hidden="1">
      <c r="A23" s="151"/>
      <c r="B23" s="622">
        <v>10</v>
      </c>
      <c r="C23" s="619"/>
      <c r="D23" s="286" t="s">
        <v>525</v>
      </c>
      <c r="E23" s="286"/>
      <c r="F23" s="286"/>
      <c r="G23" s="261"/>
      <c r="H23" s="583"/>
      <c r="I23" s="624"/>
      <c r="J23" s="625"/>
      <c r="K23" s="624"/>
    </row>
    <row r="24" spans="1:11" ht="12.75" hidden="1">
      <c r="A24" s="151"/>
      <c r="B24" s="622">
        <v>11</v>
      </c>
      <c r="C24" s="619"/>
      <c r="D24" s="286" t="s">
        <v>285</v>
      </c>
      <c r="E24" s="286"/>
      <c r="F24" s="286"/>
      <c r="G24" s="261"/>
      <c r="H24" s="495"/>
      <c r="I24" s="624"/>
      <c r="J24" s="625"/>
      <c r="K24" s="624"/>
    </row>
    <row r="25" spans="1:11" ht="12.75" hidden="1">
      <c r="A25" s="151"/>
      <c r="B25" s="1269" t="s">
        <v>265</v>
      </c>
      <c r="C25" s="1270"/>
      <c r="D25" s="1270"/>
      <c r="E25" s="1270"/>
      <c r="F25" s="1270"/>
      <c r="G25" s="1270"/>
      <c r="H25" s="1271"/>
      <c r="I25" s="624"/>
      <c r="J25" s="625"/>
      <c r="K25" s="624"/>
    </row>
    <row r="26" spans="1:11" ht="12.75" hidden="1">
      <c r="A26" s="151"/>
      <c r="B26" s="622">
        <v>12</v>
      </c>
      <c r="C26" s="623"/>
      <c r="D26" s="261" t="s">
        <v>266</v>
      </c>
      <c r="E26" s="261"/>
      <c r="F26" s="261"/>
      <c r="G26" s="261"/>
      <c r="H26" s="495"/>
      <c r="I26" s="624"/>
      <c r="J26" s="625"/>
      <c r="K26" s="624"/>
    </row>
    <row r="27" spans="1:11" ht="12.75" hidden="1">
      <c r="A27" s="151"/>
      <c r="B27" s="622">
        <v>13</v>
      </c>
      <c r="C27" s="623"/>
      <c r="D27" s="287" t="s">
        <v>280</v>
      </c>
      <c r="E27" s="287"/>
      <c r="F27" s="287"/>
      <c r="G27" s="261"/>
      <c r="H27" s="495"/>
      <c r="I27" s="624"/>
      <c r="J27" s="625"/>
      <c r="K27" s="624"/>
    </row>
    <row r="28" spans="1:11" ht="12.75" hidden="1">
      <c r="A28" s="151"/>
      <c r="B28" s="622">
        <v>14</v>
      </c>
      <c r="C28" s="623"/>
      <c r="D28" s="261" t="s">
        <v>267</v>
      </c>
      <c r="E28" s="261"/>
      <c r="F28" s="261"/>
      <c r="G28" s="261"/>
      <c r="H28" s="495"/>
      <c r="I28" s="624"/>
      <c r="J28" s="625"/>
      <c r="K28" s="624"/>
    </row>
    <row r="29" spans="1:11" ht="12.75" hidden="1">
      <c r="A29" s="151"/>
      <c r="B29" s="622">
        <v>15</v>
      </c>
      <c r="C29" s="623"/>
      <c r="D29" s="261" t="s">
        <v>268</v>
      </c>
      <c r="E29" s="261"/>
      <c r="F29" s="261"/>
      <c r="G29" s="261"/>
      <c r="H29" s="495"/>
      <c r="I29" s="624"/>
      <c r="J29" s="625"/>
      <c r="K29" s="624"/>
    </row>
    <row r="30" spans="1:11" ht="12.75" hidden="1">
      <c r="A30" s="151"/>
      <c r="B30" s="622">
        <v>16</v>
      </c>
      <c r="C30" s="623"/>
      <c r="D30" s="261" t="s">
        <v>269</v>
      </c>
      <c r="E30" s="261"/>
      <c r="F30" s="261"/>
      <c r="G30" s="261"/>
      <c r="H30" s="495"/>
      <c r="I30" s="624"/>
      <c r="J30" s="625"/>
      <c r="K30" s="624"/>
    </row>
    <row r="31" spans="1:11" ht="12.75" hidden="1">
      <c r="A31" s="151"/>
      <c r="B31" s="622">
        <v>17</v>
      </c>
      <c r="C31" s="623"/>
      <c r="D31" s="261" t="s">
        <v>270</v>
      </c>
      <c r="E31" s="261"/>
      <c r="F31" s="261"/>
      <c r="G31" s="261"/>
      <c r="H31" s="495"/>
      <c r="I31" s="624"/>
      <c r="J31" s="625"/>
      <c r="K31" s="624"/>
    </row>
    <row r="32" spans="1:11" ht="12.75" hidden="1">
      <c r="A32" s="151"/>
      <c r="B32" s="622">
        <v>18</v>
      </c>
      <c r="C32" s="623"/>
      <c r="D32" s="261" t="s">
        <v>271</v>
      </c>
      <c r="E32" s="261"/>
      <c r="F32" s="261"/>
      <c r="G32" s="261"/>
      <c r="H32" s="495"/>
      <c r="I32" s="624"/>
      <c r="J32" s="625"/>
      <c r="K32" s="624"/>
    </row>
    <row r="33" spans="1:11" ht="12.75" hidden="1">
      <c r="A33" s="151"/>
      <c r="B33" s="622">
        <v>19</v>
      </c>
      <c r="C33" s="623"/>
      <c r="D33" s="261" t="s">
        <v>272</v>
      </c>
      <c r="E33" s="261"/>
      <c r="F33" s="261"/>
      <c r="G33" s="261"/>
      <c r="H33" s="495"/>
      <c r="I33" s="624"/>
      <c r="J33" s="625"/>
      <c r="K33" s="624"/>
    </row>
    <row r="34" spans="1:11" ht="12.75" hidden="1">
      <c r="A34" s="151"/>
      <c r="B34" s="622">
        <v>20</v>
      </c>
      <c r="C34" s="623"/>
      <c r="D34" s="261" t="s">
        <v>273</v>
      </c>
      <c r="E34" s="261"/>
      <c r="F34" s="261"/>
      <c r="G34" s="261"/>
      <c r="H34" s="495"/>
      <c r="I34" s="624"/>
      <c r="J34" s="625"/>
      <c r="K34" s="624"/>
    </row>
    <row r="35" spans="1:11" ht="12.75" hidden="1">
      <c r="A35" s="151"/>
      <c r="B35" s="622">
        <v>21</v>
      </c>
      <c r="C35" s="623"/>
      <c r="D35" s="261" t="s">
        <v>274</v>
      </c>
      <c r="E35" s="261"/>
      <c r="F35" s="261"/>
      <c r="G35" s="261"/>
      <c r="H35" s="495"/>
      <c r="I35" s="624"/>
      <c r="J35" s="625"/>
      <c r="K35" s="624"/>
    </row>
    <row r="36" spans="1:11" ht="12.75" hidden="1">
      <c r="A36" s="151"/>
      <c r="B36" s="622">
        <v>22</v>
      </c>
      <c r="C36" s="623"/>
      <c r="D36" s="261" t="s">
        <v>278</v>
      </c>
      <c r="E36" s="261"/>
      <c r="F36" s="261"/>
      <c r="G36" s="261"/>
      <c r="H36" s="495"/>
      <c r="I36" s="624"/>
      <c r="J36" s="625"/>
      <c r="K36" s="624"/>
    </row>
    <row r="37" spans="1:11" ht="12.75" hidden="1">
      <c r="A37" s="151"/>
      <c r="B37" s="622">
        <v>23</v>
      </c>
      <c r="C37" s="623"/>
      <c r="D37" s="261" t="s">
        <v>279</v>
      </c>
      <c r="E37" s="261"/>
      <c r="F37" s="261"/>
      <c r="G37" s="261"/>
      <c r="H37" s="495"/>
      <c r="I37" s="618"/>
      <c r="J37" s="91"/>
      <c r="K37" s="608"/>
    </row>
    <row r="38" spans="1:11" ht="12.75" hidden="1">
      <c r="A38" s="151"/>
      <c r="B38" s="622">
        <v>24</v>
      </c>
      <c r="C38" s="623"/>
      <c r="D38" s="261" t="s">
        <v>436</v>
      </c>
      <c r="E38" s="261"/>
      <c r="F38" s="261"/>
      <c r="G38" s="261"/>
      <c r="H38" s="495"/>
      <c r="I38" s="624"/>
      <c r="J38" s="625"/>
      <c r="K38" s="624"/>
    </row>
    <row r="39" spans="1:11" ht="12.75" hidden="1">
      <c r="A39" s="151"/>
      <c r="B39" s="622">
        <v>25</v>
      </c>
      <c r="C39" s="623"/>
      <c r="D39" s="261" t="s">
        <v>437</v>
      </c>
      <c r="E39" s="261"/>
      <c r="F39" s="261"/>
      <c r="G39" s="261"/>
      <c r="H39" s="495"/>
      <c r="I39" s="624"/>
      <c r="J39" s="625"/>
      <c r="K39" s="624"/>
    </row>
    <row r="40" spans="1:11" ht="12.75" hidden="1">
      <c r="A40" s="151"/>
      <c r="B40" s="622">
        <v>26</v>
      </c>
      <c r="C40" s="623"/>
      <c r="D40" s="261" t="s">
        <v>275</v>
      </c>
      <c r="E40" s="261"/>
      <c r="F40" s="261"/>
      <c r="G40" s="261"/>
      <c r="H40" s="495"/>
      <c r="I40" s="624"/>
      <c r="J40" s="625"/>
      <c r="K40" s="624"/>
    </row>
    <row r="41" spans="1:11" ht="12.75" hidden="1">
      <c r="A41" s="151"/>
      <c r="B41" s="622">
        <v>27</v>
      </c>
      <c r="C41" s="623"/>
      <c r="D41" s="261" t="s">
        <v>276</v>
      </c>
      <c r="E41" s="261"/>
      <c r="F41" s="261"/>
      <c r="G41" s="261"/>
      <c r="H41" s="495"/>
      <c r="I41" s="624"/>
      <c r="J41" s="625"/>
      <c r="K41" s="624"/>
    </row>
    <row r="42" spans="1:11" ht="12.75" hidden="1">
      <c r="A42" s="151"/>
      <c r="B42" s="622">
        <v>28</v>
      </c>
      <c r="C42" s="623"/>
      <c r="D42" s="261" t="s">
        <v>277</v>
      </c>
      <c r="E42" s="261"/>
      <c r="F42" s="261"/>
      <c r="G42" s="261"/>
      <c r="H42" s="495"/>
      <c r="I42" s="624"/>
      <c r="J42" s="625"/>
      <c r="K42" s="624"/>
    </row>
    <row r="43" spans="1:11" ht="12.75" hidden="1">
      <c r="A43" s="151"/>
      <c r="B43" s="622">
        <v>29</v>
      </c>
      <c r="C43" s="619"/>
      <c r="D43" s="287" t="s">
        <v>743</v>
      </c>
      <c r="E43" s="287"/>
      <c r="F43" s="287"/>
      <c r="G43" s="261"/>
      <c r="H43" s="495"/>
      <c r="I43" s="624"/>
      <c r="J43" s="625"/>
      <c r="K43" s="624"/>
    </row>
    <row r="44" spans="1:11" ht="12.75" hidden="1">
      <c r="A44" s="151"/>
      <c r="B44" s="622">
        <v>30</v>
      </c>
      <c r="C44" s="619"/>
      <c r="D44" s="287" t="s">
        <v>643</v>
      </c>
      <c r="E44" s="287"/>
      <c r="F44" s="287"/>
      <c r="G44" s="261"/>
      <c r="H44" s="583"/>
      <c r="I44" s="624"/>
      <c r="J44" s="625"/>
      <c r="K44" s="624"/>
    </row>
    <row r="45" spans="1:11" ht="12.75" hidden="1">
      <c r="A45" s="151"/>
      <c r="B45" s="627">
        <v>31</v>
      </c>
      <c r="C45" s="619" t="s">
        <v>377</v>
      </c>
      <c r="D45" s="261"/>
      <c r="E45" s="261"/>
      <c r="F45" s="261"/>
      <c r="G45" s="261"/>
      <c r="H45" s="628"/>
      <c r="I45" s="624"/>
      <c r="J45" s="625"/>
      <c r="K45" s="624"/>
    </row>
    <row r="46" spans="1:11" s="91" customFormat="1" ht="12.75">
      <c r="A46" s="150"/>
      <c r="B46" s="150"/>
      <c r="C46" s="175"/>
      <c r="D46" s="288"/>
      <c r="E46" s="288"/>
      <c r="F46" s="288"/>
      <c r="G46" s="150"/>
      <c r="H46" s="629"/>
      <c r="I46" s="624"/>
      <c r="J46" s="625"/>
      <c r="K46" s="624"/>
    </row>
    <row r="47" spans="1:11" s="91" customFormat="1" ht="12.75">
      <c r="A47" s="150"/>
      <c r="B47" s="150"/>
      <c r="C47" s="175"/>
      <c r="D47" s="288"/>
      <c r="E47" s="288"/>
      <c r="F47" s="288"/>
      <c r="G47" s="150"/>
      <c r="H47" s="630"/>
      <c r="I47" s="624"/>
      <c r="J47" s="625"/>
      <c r="K47" s="624"/>
    </row>
    <row r="48" spans="3:11" s="91" customFormat="1" ht="12.75">
      <c r="C48" s="608"/>
      <c r="D48" s="97"/>
      <c r="E48" s="97"/>
      <c r="F48" s="97"/>
      <c r="H48" s="625"/>
      <c r="I48" s="624"/>
      <c r="J48" s="625"/>
      <c r="K48" s="624"/>
    </row>
    <row r="49" spans="3:11" s="91" customFormat="1" ht="12.75">
      <c r="C49" s="608"/>
      <c r="D49" s="97"/>
      <c r="E49" s="97"/>
      <c r="F49" s="97"/>
      <c r="H49" s="625"/>
      <c r="I49" s="624"/>
      <c r="J49" s="625"/>
      <c r="K49" s="624"/>
    </row>
    <row r="50" spans="3:11" s="91" customFormat="1" ht="12.75">
      <c r="C50" s="608"/>
      <c r="D50" s="97"/>
      <c r="E50" s="97"/>
      <c r="F50" s="97"/>
      <c r="H50" s="624"/>
      <c r="I50" s="624"/>
      <c r="J50" s="625"/>
      <c r="K50" s="624"/>
    </row>
    <row r="51" spans="3:11" s="91" customFormat="1" ht="12.75">
      <c r="C51" s="608"/>
      <c r="D51" s="97"/>
      <c r="E51" s="97"/>
      <c r="F51" s="97"/>
      <c r="H51" s="608"/>
      <c r="I51" s="608"/>
      <c r="K51" s="608"/>
    </row>
    <row r="52" spans="3:11" s="91" customFormat="1" ht="12.75">
      <c r="C52" s="608"/>
      <c r="D52" s="97"/>
      <c r="E52" s="97"/>
      <c r="F52" s="97"/>
      <c r="H52" s="625"/>
      <c r="I52" s="624"/>
      <c r="J52" s="625"/>
      <c r="K52" s="624"/>
    </row>
    <row r="53" spans="3:11" s="91" customFormat="1" ht="13.5" customHeight="1">
      <c r="C53" s="608"/>
      <c r="D53" s="97"/>
      <c r="E53" s="97"/>
      <c r="F53" s="97"/>
      <c r="H53" s="625"/>
      <c r="I53" s="624"/>
      <c r="J53" s="625"/>
      <c r="K53" s="624"/>
    </row>
    <row r="54" spans="3:11" s="91" customFormat="1" ht="12.75">
      <c r="C54" s="608"/>
      <c r="D54" s="97"/>
      <c r="E54" s="97"/>
      <c r="F54" s="97"/>
      <c r="H54" s="625"/>
      <c r="I54" s="624"/>
      <c r="J54" s="625"/>
      <c r="K54" s="624"/>
    </row>
    <row r="55" spans="3:11" s="91" customFormat="1" ht="12.75">
      <c r="C55" s="608"/>
      <c r="D55" s="97"/>
      <c r="E55" s="97"/>
      <c r="F55" s="97"/>
      <c r="H55" s="625"/>
      <c r="I55" s="624"/>
      <c r="J55" s="625"/>
      <c r="K55" s="624"/>
    </row>
    <row r="56" spans="3:11" s="91" customFormat="1" ht="12.75">
      <c r="C56" s="608"/>
      <c r="D56" s="97"/>
      <c r="E56" s="97"/>
      <c r="F56" s="97"/>
      <c r="H56" s="625"/>
      <c r="I56" s="624"/>
      <c r="J56" s="625"/>
      <c r="K56" s="624"/>
    </row>
    <row r="57" spans="3:11" s="91" customFormat="1" ht="12.75">
      <c r="C57" s="608"/>
      <c r="D57" s="97"/>
      <c r="E57" s="97"/>
      <c r="F57" s="97"/>
      <c r="H57" s="625"/>
      <c r="I57" s="624"/>
      <c r="J57" s="625"/>
      <c r="K57" s="624"/>
    </row>
    <row r="58" spans="3:11" s="91" customFormat="1" ht="12.75">
      <c r="C58" s="608"/>
      <c r="D58" s="97"/>
      <c r="E58" s="97"/>
      <c r="F58" s="97"/>
      <c r="H58" s="625"/>
      <c r="I58" s="624"/>
      <c r="J58" s="625"/>
      <c r="K58" s="624"/>
    </row>
    <row r="59" spans="3:11" s="91" customFormat="1" ht="12.75">
      <c r="C59" s="608"/>
      <c r="D59" s="97"/>
      <c r="E59" s="97"/>
      <c r="F59" s="97"/>
      <c r="H59" s="625"/>
      <c r="I59" s="624"/>
      <c r="J59" s="625"/>
      <c r="K59" s="624"/>
    </row>
    <row r="60" spans="8:11" s="91" customFormat="1" ht="12.75">
      <c r="H60" s="625"/>
      <c r="I60" s="624"/>
      <c r="J60" s="625"/>
      <c r="K60" s="624"/>
    </row>
    <row r="61" spans="3:11" s="91" customFormat="1" ht="24.75" customHeight="1">
      <c r="C61" s="608"/>
      <c r="H61" s="177"/>
      <c r="I61" s="624"/>
      <c r="J61" s="625"/>
      <c r="K61" s="624"/>
    </row>
    <row r="62" spans="3:11" s="91" customFormat="1" ht="12.75">
      <c r="C62" s="608"/>
      <c r="H62" s="631"/>
      <c r="I62" s="631"/>
      <c r="J62" s="632"/>
      <c r="K62" s="632"/>
    </row>
    <row r="63" spans="3:11" s="91" customFormat="1" ht="12.75">
      <c r="C63" s="608"/>
      <c r="H63" s="625"/>
      <c r="I63" s="631"/>
      <c r="J63" s="632"/>
      <c r="K63" s="632"/>
    </row>
    <row r="64" spans="8:11" s="91" customFormat="1" ht="11.25" customHeight="1">
      <c r="H64" s="625"/>
      <c r="I64" s="633"/>
      <c r="J64" s="633"/>
      <c r="K64" s="633"/>
    </row>
    <row r="65" spans="8:11" s="91" customFormat="1" ht="12.75">
      <c r="H65" s="625"/>
      <c r="I65" s="633"/>
      <c r="J65" s="633"/>
      <c r="K65" s="633"/>
    </row>
    <row r="66" spans="8:11" s="91" customFormat="1" ht="12.75">
      <c r="H66" s="625"/>
      <c r="I66" s="633"/>
      <c r="J66" s="633"/>
      <c r="K66" s="633"/>
    </row>
    <row r="67" spans="3:11" s="91" customFormat="1" ht="12.75">
      <c r="C67" s="608"/>
      <c r="H67" s="177"/>
      <c r="I67" s="633"/>
      <c r="J67" s="633"/>
      <c r="K67" s="633"/>
    </row>
    <row r="68" spans="8:12" s="91" customFormat="1" ht="12.75">
      <c r="H68" s="631"/>
      <c r="I68" s="631"/>
      <c r="J68" s="631"/>
      <c r="K68" s="631"/>
      <c r="L68" s="634"/>
    </row>
    <row r="69" spans="3:12" s="91" customFormat="1" ht="24.95" customHeight="1">
      <c r="C69" s="635"/>
      <c r="D69" s="634"/>
      <c r="E69" s="634"/>
      <c r="F69" s="634"/>
      <c r="H69" s="636"/>
      <c r="I69" s="624"/>
      <c r="J69" s="624"/>
      <c r="K69" s="624"/>
      <c r="L69" s="634"/>
    </row>
    <row r="70" spans="3:12" s="91" customFormat="1" ht="12.75">
      <c r="C70" s="635"/>
      <c r="D70" s="634"/>
      <c r="E70" s="634"/>
      <c r="F70" s="634"/>
      <c r="H70" s="633"/>
      <c r="I70" s="633"/>
      <c r="J70" s="633"/>
      <c r="K70" s="633"/>
      <c r="L70" s="634"/>
    </row>
    <row r="71" spans="8:12" s="91" customFormat="1" ht="12.75">
      <c r="H71" s="624"/>
      <c r="I71" s="624"/>
      <c r="J71" s="624"/>
      <c r="K71" s="624"/>
      <c r="L71" s="634"/>
    </row>
    <row r="72" spans="3:12" s="91" customFormat="1" ht="12.75">
      <c r="C72" s="635"/>
      <c r="D72" s="634"/>
      <c r="E72" s="634"/>
      <c r="F72" s="634"/>
      <c r="H72" s="177"/>
      <c r="I72" s="624"/>
      <c r="J72" s="624"/>
      <c r="K72" s="624"/>
      <c r="L72" s="634"/>
    </row>
    <row r="73" spans="3:12" s="91" customFormat="1" ht="12.75">
      <c r="C73" s="608"/>
      <c r="D73" s="608"/>
      <c r="E73" s="608"/>
      <c r="F73" s="608"/>
      <c r="G73" s="608"/>
      <c r="H73" s="625"/>
      <c r="I73" s="624"/>
      <c r="J73" s="624"/>
      <c r="K73" s="624"/>
      <c r="L73" s="634"/>
    </row>
    <row r="74" spans="3:11" s="91" customFormat="1" ht="12.75" hidden="1">
      <c r="C74" s="635"/>
      <c r="D74" s="634"/>
      <c r="E74" s="634"/>
      <c r="F74" s="634"/>
      <c r="H74" s="625"/>
      <c r="J74" s="637"/>
      <c r="K74" s="637"/>
    </row>
    <row r="75" spans="3:6" s="91" customFormat="1" ht="7.5" customHeight="1" hidden="1">
      <c r="C75" s="638"/>
      <c r="D75" s="639"/>
      <c r="E75" s="639"/>
      <c r="F75" s="639"/>
    </row>
    <row r="76" spans="3:6" s="91" customFormat="1" ht="16.5" customHeight="1">
      <c r="C76" s="638"/>
      <c r="D76" s="639"/>
      <c r="E76" s="639"/>
      <c r="F76" s="639"/>
    </row>
    <row r="77" spans="3:6" s="91" customFormat="1" ht="12.75">
      <c r="C77" s="624"/>
      <c r="D77" s="634"/>
      <c r="E77" s="634"/>
      <c r="F77" s="634"/>
    </row>
    <row r="78" s="91" customFormat="1" ht="12.75"/>
    <row r="79" s="91" customFormat="1" ht="12.75"/>
    <row r="80" s="91" customFormat="1" ht="12.75"/>
    <row r="81" s="91" customFormat="1" ht="12.75"/>
    <row r="82" s="91" customFormat="1" ht="12.75"/>
    <row r="83" s="91" customFormat="1" ht="12.75"/>
    <row r="84" s="91" customFormat="1" ht="12.75"/>
    <row r="85" s="91" customFormat="1" ht="12.75"/>
    <row r="86" s="91" customFormat="1" ht="12.75"/>
    <row r="87" s="91" customFormat="1" ht="12.75"/>
    <row r="88" s="91" customFormat="1" ht="12.75"/>
    <row r="89" s="91" customFormat="1" ht="12.75"/>
    <row r="90" s="91" customFormat="1" ht="12.75"/>
    <row r="91" s="91" customFormat="1" ht="12.75"/>
    <row r="92" s="91" customFormat="1" ht="12.75"/>
    <row r="93" s="91" customFormat="1" ht="12.75"/>
    <row r="94" s="91" customFormat="1" ht="12.75"/>
    <row r="95" s="91" customFormat="1" ht="12.75"/>
    <row r="96" s="91" customFormat="1" ht="12.75"/>
    <row r="97" s="91" customFormat="1" ht="12.75"/>
    <row r="98" s="91" customFormat="1" ht="12.75"/>
    <row r="99" s="91" customFormat="1" ht="12.75"/>
    <row r="100" s="91" customFormat="1" ht="12.75"/>
    <row r="101" s="91" customFormat="1" ht="12.75"/>
    <row r="102" s="91" customFormat="1" ht="12.75"/>
    <row r="103" s="91" customFormat="1" ht="12.75"/>
    <row r="104" s="91" customFormat="1" ht="12.75"/>
    <row r="105" s="91" customFormat="1" ht="12.75"/>
    <row r="106" s="91" customFormat="1" ht="12.75"/>
    <row r="107" s="91" customFormat="1" ht="12.75"/>
    <row r="108" s="91" customFormat="1" ht="12.75"/>
    <row r="109" s="91" customFormat="1" ht="12.75"/>
    <row r="110" s="91" customFormat="1" ht="12.75"/>
    <row r="111" s="91" customFormat="1" ht="12.75"/>
    <row r="112" s="91" customFormat="1" ht="12.75"/>
    <row r="113" s="91" customFormat="1" ht="12.75"/>
    <row r="114" s="91" customFormat="1" ht="12.75"/>
    <row r="115" s="91" customFormat="1" ht="12.75"/>
    <row r="116" s="91" customFormat="1" ht="12.75"/>
    <row r="117" s="91" customFormat="1" ht="12.75"/>
    <row r="118" s="91" customFormat="1" ht="12.75"/>
    <row r="119" s="91" customFormat="1" ht="12.75"/>
    <row r="120" s="91" customFormat="1" ht="12.75"/>
    <row r="121" s="91" customFormat="1" ht="12.75"/>
    <row r="122" s="91" customFormat="1" ht="12.75"/>
    <row r="123" s="91" customFormat="1" ht="12.75"/>
    <row r="124" s="91" customFormat="1" ht="12.75"/>
    <row r="125" s="91" customFormat="1" ht="12.75"/>
    <row r="126" s="91" customFormat="1" ht="12.75"/>
    <row r="127" s="91" customFormat="1" ht="12.75"/>
    <row r="128" s="91" customFormat="1" ht="12.75"/>
    <row r="129" s="91" customFormat="1" ht="12.75"/>
    <row r="130" s="91" customFormat="1" ht="12.75"/>
    <row r="131" spans="4:7" ht="12.75">
      <c r="D131" s="91"/>
      <c r="E131" s="91"/>
      <c r="F131" s="91"/>
      <c r="G131" s="91"/>
    </row>
    <row r="132" spans="4:7" ht="12.75">
      <c r="D132" s="91"/>
      <c r="E132" s="91"/>
      <c r="F132" s="91"/>
      <c r="G132" s="91"/>
    </row>
    <row r="133" spans="4:7" ht="12.75">
      <c r="D133" s="91"/>
      <c r="E133" s="91"/>
      <c r="F133" s="91"/>
      <c r="G133" s="91"/>
    </row>
    <row r="134" spans="4:7" ht="12.75">
      <c r="D134" s="91"/>
      <c r="E134" s="91"/>
      <c r="F134" s="91"/>
      <c r="G134" s="91"/>
    </row>
    <row r="135" spans="4:7" ht="12.75">
      <c r="D135" s="91"/>
      <c r="E135" s="91"/>
      <c r="F135" s="91"/>
      <c r="G135" s="91"/>
    </row>
    <row r="136" spans="4:7" ht="12.75">
      <c r="D136" s="91"/>
      <c r="E136" s="91"/>
      <c r="F136" s="91"/>
      <c r="G136" s="91"/>
    </row>
    <row r="137" spans="4:7" ht="12.75">
      <c r="D137" s="91"/>
      <c r="E137" s="91"/>
      <c r="F137" s="91"/>
      <c r="G137" s="91"/>
    </row>
    <row r="138" spans="4:7" ht="12.75">
      <c r="D138" s="91"/>
      <c r="E138" s="91"/>
      <c r="F138" s="91"/>
      <c r="G138" s="91"/>
    </row>
    <row r="139" spans="4:7" ht="12.75">
      <c r="D139" s="91"/>
      <c r="E139" s="91"/>
      <c r="F139" s="91"/>
      <c r="G139" s="91"/>
    </row>
    <row r="140" spans="4:7" ht="12.75">
      <c r="D140" s="91"/>
      <c r="E140" s="91"/>
      <c r="F140" s="91"/>
      <c r="G140" s="91"/>
    </row>
    <row r="141" spans="4:7" ht="12.75">
      <c r="D141" s="91"/>
      <c r="E141" s="91"/>
      <c r="F141" s="91"/>
      <c r="G141" s="91"/>
    </row>
    <row r="142" spans="4:7" ht="12.75">
      <c r="D142" s="91"/>
      <c r="E142" s="91"/>
      <c r="F142" s="91"/>
      <c r="G142" s="91"/>
    </row>
    <row r="143" spans="4:7" ht="12.75">
      <c r="D143" s="91"/>
      <c r="E143" s="91"/>
      <c r="F143" s="91"/>
      <c r="G143" s="91"/>
    </row>
  </sheetData>
  <sheetProtection password="D3F9" sheet="1" objects="1" scenarios="1"/>
  <mergeCells count="9">
    <mergeCell ref="B19:H19"/>
    <mergeCell ref="B25:H25"/>
    <mergeCell ref="B6:H6"/>
    <mergeCell ref="B7:H7"/>
    <mergeCell ref="G1:H1"/>
    <mergeCell ref="G2:H2"/>
    <mergeCell ref="G3:H3"/>
    <mergeCell ref="G4:H4"/>
    <mergeCell ref="B12:H12"/>
  </mergeCells>
  <dataValidations count="1">
    <dataValidation operator="greaterThanOrEqual" allowBlank="1" showInputMessage="1" showErrorMessage="1" sqref="H22 H20 H13:H18 H24 H26:H44"/>
  </dataValidations>
  <printOptions horizontalCentered="1"/>
  <pageMargins left="0.25" right="0.25" top="0.43" bottom="0.25" header="0.63" footer="0"/>
  <pageSetup fitToHeight="1" fitToWidth="1" horizontalDpi="600" verticalDpi="600" orientation="landscape" r:id="rId1"/>
  <headerFooter alignWithMargins="0">
    <oddHeader>&amp;LCommonwealth of Pennsylvania
Office of Developmental Programs
Cost Report for the Consolidated Waiver Program</oddHeader>
    <oddFooter>&amp;LEffective: 7/1/2016&amp;C&amp;P of &amp;N&amp;RVersion 12.0</oddFooter>
  </headerFooter>
  <rowBreaks count="1" manualBreakCount="1">
    <brk id="39" min="1" max="16383" man="1"/>
  </rowBreaks>
  <colBreaks count="1" manualBreakCount="1">
    <brk id="12" max="163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5"/>
  <sheetViews>
    <sheetView showGridLines="0" zoomScale="85" zoomScaleNormal="85" zoomScaleSheetLayoutView="70" workbookViewId="0" topLeftCell="A1">
      <selection activeCell="R17" sqref="R17"/>
    </sheetView>
  </sheetViews>
  <sheetFormatPr defaultColWidth="9.140625" defaultRowHeight="12.75"/>
  <cols>
    <col min="1" max="1" width="4.7109375" style="337" customWidth="1"/>
    <col min="2" max="4" width="22.28125" style="332" customWidth="1"/>
    <col min="5" max="7" width="22.28125" style="557" customWidth="1"/>
    <col min="8" max="8" width="35.7109375" style="557" customWidth="1"/>
    <col min="9" max="9" width="22.28125" style="557" customWidth="1"/>
    <col min="10" max="10" width="22.28125" style="672" customWidth="1"/>
    <col min="11" max="11" width="22.28125" style="557" customWidth="1"/>
    <col min="12" max="12" width="9.140625" style="557" hidden="1" customWidth="1"/>
    <col min="13" max="13" width="45.00390625" style="557" hidden="1" customWidth="1"/>
    <col min="14" max="14" width="15.00390625" style="557" hidden="1" customWidth="1"/>
    <col min="15" max="17" width="9.140625" style="557" customWidth="1"/>
    <col min="18" max="18" width="26.7109375" style="557" customWidth="1"/>
    <col min="19" max="16384" width="9.140625" style="557" customWidth="1"/>
  </cols>
  <sheetData>
    <row r="1" spans="2:10" ht="12.75">
      <c r="B1" s="557"/>
      <c r="C1" s="557"/>
      <c r="D1" s="557"/>
      <c r="J1" s="557"/>
    </row>
    <row r="2" spans="2:11" ht="12.75">
      <c r="B2" s="557"/>
      <c r="C2" s="557"/>
      <c r="D2" s="557"/>
      <c r="I2" s="332" t="s">
        <v>242</v>
      </c>
      <c r="J2" s="1109">
        <f>'Certification Page'!$E$8</f>
        <v>0</v>
      </c>
      <c r="K2" s="1109"/>
    </row>
    <row r="3" spans="2:11" ht="12.75">
      <c r="B3" s="557"/>
      <c r="C3" s="557"/>
      <c r="D3" s="557"/>
      <c r="I3" s="332" t="s">
        <v>59</v>
      </c>
      <c r="J3" s="1110">
        <f>'Certification Page'!$T$8</f>
        <v>0</v>
      </c>
      <c r="K3" s="1111"/>
    </row>
    <row r="4" spans="2:14" ht="12.75">
      <c r="B4" s="557"/>
      <c r="C4" s="557"/>
      <c r="D4" s="557"/>
      <c r="I4" s="332" t="s">
        <v>133</v>
      </c>
      <c r="J4" s="1111" t="str">
        <f>TEXT('Certification Page'!$H$11,"MM/dd/YYYY")&amp;" to "&amp;TEXT('Certification Page'!$L$11,"MM/dd/YYYY")</f>
        <v>01/00/1900 to 06/30/2016</v>
      </c>
      <c r="K4" s="1111"/>
      <c r="M4" s="27"/>
      <c r="N4" s="27"/>
    </row>
    <row r="5" spans="2:14" ht="12.75">
      <c r="B5" s="557"/>
      <c r="C5" s="557"/>
      <c r="D5" s="557"/>
      <c r="I5" s="332" t="s">
        <v>381</v>
      </c>
      <c r="J5" s="1111" t="str">
        <f>'Certification Page'!$P$49&amp;" of "&amp;'Certification Page'!$R$49</f>
        <v>1 of 1</v>
      </c>
      <c r="K5" s="1111"/>
      <c r="M5" s="27"/>
      <c r="N5" s="27"/>
    </row>
    <row r="6" spans="2:14" ht="12.75">
      <c r="B6" s="557"/>
      <c r="C6" s="557"/>
      <c r="D6" s="557"/>
      <c r="J6" s="557"/>
      <c r="M6" s="27"/>
      <c r="N6" s="27"/>
    </row>
    <row r="7" spans="2:14" ht="12.75">
      <c r="B7" s="557"/>
      <c r="C7" s="557"/>
      <c r="D7" s="557"/>
      <c r="J7" s="557"/>
      <c r="M7" s="27"/>
      <c r="N7" s="27"/>
    </row>
    <row r="8" spans="2:13" ht="12.75">
      <c r="B8" s="557"/>
      <c r="C8" s="557"/>
      <c r="D8" s="557"/>
      <c r="J8" s="557"/>
      <c r="L8" s="27"/>
      <c r="M8" s="27"/>
    </row>
    <row r="9" spans="1:18" s="558" customFormat="1" ht="15.75">
      <c r="A9" s="333"/>
      <c r="B9" s="1112" t="s">
        <v>50</v>
      </c>
      <c r="C9" s="1112"/>
      <c r="D9" s="1112"/>
      <c r="E9" s="1112"/>
      <c r="F9" s="1112"/>
      <c r="G9" s="1112"/>
      <c r="H9" s="1112"/>
      <c r="I9" s="1112"/>
      <c r="J9" s="1112"/>
      <c r="K9" s="1112"/>
      <c r="L9" s="335"/>
      <c r="M9" s="335"/>
      <c r="N9" s="334"/>
      <c r="O9" s="334"/>
      <c r="P9" s="334"/>
      <c r="Q9" s="334"/>
      <c r="R9" s="334"/>
    </row>
    <row r="10" spans="1:13" s="558" customFormat="1" ht="12.75">
      <c r="A10" s="559"/>
      <c r="L10" s="560"/>
      <c r="M10" s="560"/>
    </row>
    <row r="11" spans="2:10" ht="12.75">
      <c r="B11" s="557"/>
      <c r="C11" s="557"/>
      <c r="D11" s="557"/>
      <c r="J11" s="557"/>
    </row>
    <row r="12" spans="1:10" ht="38.25" customHeight="1">
      <c r="A12" s="29"/>
      <c r="B12" s="557"/>
      <c r="C12" s="557"/>
      <c r="D12" s="557"/>
      <c r="J12" s="557"/>
    </row>
    <row r="13" spans="1:11" s="561" customFormat="1" ht="19.5" customHeight="1">
      <c r="A13" s="29"/>
      <c r="B13" s="336" t="s">
        <v>126</v>
      </c>
      <c r="C13" s="336" t="s">
        <v>127</v>
      </c>
      <c r="D13" s="336" t="s">
        <v>128</v>
      </c>
      <c r="E13" s="336" t="s">
        <v>129</v>
      </c>
      <c r="F13" s="336" t="s">
        <v>130</v>
      </c>
      <c r="G13" s="336" t="s">
        <v>131</v>
      </c>
      <c r="H13" s="336" t="s">
        <v>132</v>
      </c>
      <c r="I13" s="336" t="s">
        <v>134</v>
      </c>
      <c r="J13" s="336" t="s">
        <v>146</v>
      </c>
      <c r="K13" s="336" t="s">
        <v>161</v>
      </c>
    </row>
    <row r="14" spans="2:11" ht="21.75" customHeight="1">
      <c r="B14" s="1106" t="s">
        <v>49</v>
      </c>
      <c r="C14" s="1106" t="s">
        <v>563</v>
      </c>
      <c r="D14" s="1106" t="s">
        <v>852</v>
      </c>
      <c r="E14" s="1106" t="s">
        <v>413</v>
      </c>
      <c r="F14" s="1106" t="s">
        <v>122</v>
      </c>
      <c r="G14" s="1106" t="s">
        <v>123</v>
      </c>
      <c r="H14" s="1113" t="s">
        <v>765</v>
      </c>
      <c r="I14" s="1114"/>
      <c r="J14" s="1114"/>
      <c r="K14" s="1115"/>
    </row>
    <row r="15" spans="2:11" ht="36.75" customHeight="1">
      <c r="B15" s="1107"/>
      <c r="C15" s="1107"/>
      <c r="D15" s="1108"/>
      <c r="E15" s="1107"/>
      <c r="F15" s="1107"/>
      <c r="G15" s="1107"/>
      <c r="H15" s="338" t="s">
        <v>624</v>
      </c>
      <c r="I15" s="338" t="s">
        <v>646</v>
      </c>
      <c r="J15" s="338" t="s">
        <v>647</v>
      </c>
      <c r="K15" s="338" t="s">
        <v>412</v>
      </c>
    </row>
    <row r="16" spans="1:11" ht="12.75">
      <c r="A16" s="339">
        <v>1</v>
      </c>
      <c r="B16" s="670"/>
      <c r="C16" s="670"/>
      <c r="D16" s="670"/>
      <c r="E16" s="670"/>
      <c r="F16" s="562"/>
      <c r="G16" s="562"/>
      <c r="H16" s="563"/>
      <c r="I16" s="563"/>
      <c r="J16" s="563"/>
      <c r="K16" s="671"/>
    </row>
    <row r="17" spans="1:14" ht="12.75">
      <c r="A17" s="339">
        <f>1+A16</f>
        <v>2</v>
      </c>
      <c r="B17" s="670"/>
      <c r="C17" s="670"/>
      <c r="D17" s="670"/>
      <c r="E17" s="670"/>
      <c r="F17" s="562"/>
      <c r="G17" s="562"/>
      <c r="H17" s="563"/>
      <c r="I17" s="563"/>
      <c r="J17" s="563"/>
      <c r="K17" s="671"/>
      <c r="M17" t="s">
        <v>608</v>
      </c>
      <c r="N17" s="58"/>
    </row>
    <row r="18" spans="1:14" ht="12.75">
      <c r="A18" s="339">
        <f aca="true" t="shared" si="0" ref="A18:A81">1+A17</f>
        <v>3</v>
      </c>
      <c r="B18" s="670"/>
      <c r="C18" s="670"/>
      <c r="D18" s="670"/>
      <c r="E18" s="670"/>
      <c r="F18" s="562"/>
      <c r="G18" s="562"/>
      <c r="H18" s="563"/>
      <c r="I18" s="563"/>
      <c r="J18" s="563"/>
      <c r="K18" s="671"/>
      <c r="M18" t="s">
        <v>609</v>
      </c>
      <c r="N18" s="58"/>
    </row>
    <row r="19" spans="1:14" ht="12.75">
      <c r="A19" s="339">
        <f t="shared" si="0"/>
        <v>4</v>
      </c>
      <c r="B19" s="670"/>
      <c r="C19" s="670"/>
      <c r="D19" s="670"/>
      <c r="E19" s="670"/>
      <c r="F19" s="562"/>
      <c r="G19" s="562"/>
      <c r="H19" s="563"/>
      <c r="I19" s="563"/>
      <c r="J19" s="563"/>
      <c r="K19" s="671"/>
      <c r="M19" t="s">
        <v>610</v>
      </c>
      <c r="N19" s="58"/>
    </row>
    <row r="20" spans="1:14" ht="12.75">
      <c r="A20" s="339">
        <f t="shared" si="0"/>
        <v>5</v>
      </c>
      <c r="B20" s="670"/>
      <c r="C20" s="670"/>
      <c r="D20" s="670"/>
      <c r="E20" s="670"/>
      <c r="F20" s="562"/>
      <c r="G20" s="562"/>
      <c r="H20" s="563"/>
      <c r="I20" s="563"/>
      <c r="J20" s="563"/>
      <c r="K20" s="671"/>
      <c r="M20" t="s">
        <v>611</v>
      </c>
      <c r="N20" s="58"/>
    </row>
    <row r="21" spans="1:14" ht="12.75">
      <c r="A21" s="339">
        <f t="shared" si="0"/>
        <v>6</v>
      </c>
      <c r="B21" s="670"/>
      <c r="C21" s="670"/>
      <c r="D21" s="670"/>
      <c r="E21" s="670"/>
      <c r="F21" s="562"/>
      <c r="G21" s="562"/>
      <c r="H21" s="563"/>
      <c r="I21" s="563"/>
      <c r="J21" s="563"/>
      <c r="K21" s="671"/>
      <c r="M21" s="1054" t="s">
        <v>859</v>
      </c>
      <c r="N21" s="58"/>
    </row>
    <row r="22" spans="1:14" ht="12.75">
      <c r="A22" s="339">
        <f t="shared" si="0"/>
        <v>7</v>
      </c>
      <c r="B22" s="670"/>
      <c r="C22" s="670"/>
      <c r="D22" s="670"/>
      <c r="E22" s="670"/>
      <c r="F22" s="562"/>
      <c r="G22" s="562"/>
      <c r="H22" s="563"/>
      <c r="I22" s="563"/>
      <c r="J22" s="563"/>
      <c r="K22" s="671"/>
      <c r="M22" t="s">
        <v>612</v>
      </c>
      <c r="N22" s="58"/>
    </row>
    <row r="23" spans="1:14" ht="12.75">
      <c r="A23" s="339">
        <f t="shared" si="0"/>
        <v>8</v>
      </c>
      <c r="B23" s="670"/>
      <c r="C23" s="670"/>
      <c r="D23" s="670"/>
      <c r="E23" s="670"/>
      <c r="F23" s="562"/>
      <c r="G23" s="562"/>
      <c r="H23" s="563"/>
      <c r="I23" s="563"/>
      <c r="J23" s="563"/>
      <c r="K23" s="671"/>
      <c r="M23" t="s">
        <v>613</v>
      </c>
      <c r="N23" s="58"/>
    </row>
    <row r="24" spans="1:14" ht="12.75">
      <c r="A24" s="339">
        <f t="shared" si="0"/>
        <v>9</v>
      </c>
      <c r="B24" s="670"/>
      <c r="C24" s="670"/>
      <c r="D24" s="670"/>
      <c r="E24" s="670"/>
      <c r="F24" s="562"/>
      <c r="G24" s="562"/>
      <c r="H24" s="563"/>
      <c r="I24" s="563"/>
      <c r="J24" s="563"/>
      <c r="K24" s="671"/>
      <c r="M24" t="s">
        <v>614</v>
      </c>
      <c r="N24" s="58"/>
    </row>
    <row r="25" spans="1:14" ht="12.75">
      <c r="A25" s="339">
        <f t="shared" si="0"/>
        <v>10</v>
      </c>
      <c r="B25" s="670"/>
      <c r="C25" s="670"/>
      <c r="D25" s="670"/>
      <c r="E25" s="670"/>
      <c r="F25" s="562"/>
      <c r="G25" s="562"/>
      <c r="H25" s="563"/>
      <c r="I25" s="563"/>
      <c r="J25" s="563"/>
      <c r="K25" s="671"/>
      <c r="M25" t="s">
        <v>615</v>
      </c>
      <c r="N25" s="58"/>
    </row>
    <row r="26" spans="1:14" ht="12.75">
      <c r="A26" s="339">
        <f t="shared" si="0"/>
        <v>11</v>
      </c>
      <c r="B26" s="670"/>
      <c r="C26" s="670"/>
      <c r="D26" s="670"/>
      <c r="E26" s="670"/>
      <c r="F26" s="562"/>
      <c r="G26" s="562"/>
      <c r="H26" s="563"/>
      <c r="I26" s="563"/>
      <c r="J26" s="563"/>
      <c r="K26" s="671"/>
      <c r="M26" t="s">
        <v>616</v>
      </c>
      <c r="N26" s="58"/>
    </row>
    <row r="27" spans="1:14" ht="12.75">
      <c r="A27" s="339">
        <f t="shared" si="0"/>
        <v>12</v>
      </c>
      <c r="B27" s="670"/>
      <c r="C27" s="670"/>
      <c r="D27" s="670"/>
      <c r="E27" s="670"/>
      <c r="F27" s="562"/>
      <c r="G27" s="562"/>
      <c r="H27" s="563"/>
      <c r="I27" s="563"/>
      <c r="J27" s="563"/>
      <c r="K27" s="671"/>
      <c r="M27" t="s">
        <v>617</v>
      </c>
      <c r="N27" s="58"/>
    </row>
    <row r="28" spans="1:14" ht="12.75">
      <c r="A28" s="339">
        <f t="shared" si="0"/>
        <v>13</v>
      </c>
      <c r="B28" s="670"/>
      <c r="C28" s="670"/>
      <c r="D28" s="670"/>
      <c r="E28" s="670"/>
      <c r="F28" s="562"/>
      <c r="G28" s="562"/>
      <c r="H28" s="563"/>
      <c r="I28" s="563"/>
      <c r="J28" s="563"/>
      <c r="K28" s="671"/>
      <c r="M28" t="s">
        <v>618</v>
      </c>
      <c r="N28" s="58"/>
    </row>
    <row r="29" spans="1:14" ht="12.75">
      <c r="A29" s="339">
        <f t="shared" si="0"/>
        <v>14</v>
      </c>
      <c r="B29" s="670"/>
      <c r="C29" s="670"/>
      <c r="D29" s="670"/>
      <c r="E29" s="670"/>
      <c r="F29" s="562"/>
      <c r="G29" s="562"/>
      <c r="H29" s="563"/>
      <c r="I29" s="563"/>
      <c r="J29" s="563"/>
      <c r="K29" s="671"/>
      <c r="M29" t="s">
        <v>619</v>
      </c>
      <c r="N29" s="58"/>
    </row>
    <row r="30" spans="1:14" ht="12.75">
      <c r="A30" s="339">
        <f t="shared" si="0"/>
        <v>15</v>
      </c>
      <c r="B30" s="670"/>
      <c r="C30" s="670"/>
      <c r="D30" s="670"/>
      <c r="E30" s="670"/>
      <c r="F30" s="562"/>
      <c r="G30" s="562"/>
      <c r="H30" s="563"/>
      <c r="I30" s="563"/>
      <c r="J30" s="563"/>
      <c r="K30" s="671"/>
      <c r="M30" s="1054" t="s">
        <v>860</v>
      </c>
      <c r="N30" s="58"/>
    </row>
    <row r="31" spans="1:14" ht="12.75">
      <c r="A31" s="339">
        <f t="shared" si="0"/>
        <v>16</v>
      </c>
      <c r="B31" s="670"/>
      <c r="C31" s="670"/>
      <c r="D31" s="670"/>
      <c r="E31" s="670"/>
      <c r="F31" s="562"/>
      <c r="G31" s="562"/>
      <c r="H31" s="563"/>
      <c r="I31" s="563"/>
      <c r="J31" s="563"/>
      <c r="K31" s="671"/>
      <c r="M31" t="s">
        <v>620</v>
      </c>
      <c r="N31" s="58"/>
    </row>
    <row r="32" spans="1:14" ht="12.75">
      <c r="A32" s="339">
        <f t="shared" si="0"/>
        <v>17</v>
      </c>
      <c r="B32" s="670"/>
      <c r="C32" s="670"/>
      <c r="D32" s="670"/>
      <c r="E32" s="670"/>
      <c r="F32" s="562"/>
      <c r="G32" s="562"/>
      <c r="H32" s="563"/>
      <c r="I32" s="563"/>
      <c r="J32" s="563"/>
      <c r="K32" s="671"/>
      <c r="M32" t="s">
        <v>621</v>
      </c>
      <c r="N32" s="58"/>
    </row>
    <row r="33" spans="1:14" ht="12.75">
      <c r="A33" s="339">
        <f t="shared" si="0"/>
        <v>18</v>
      </c>
      <c r="B33" s="670"/>
      <c r="C33" s="670"/>
      <c r="D33" s="670"/>
      <c r="E33" s="670"/>
      <c r="F33" s="562"/>
      <c r="G33" s="562"/>
      <c r="H33" s="563"/>
      <c r="I33" s="563"/>
      <c r="J33" s="563"/>
      <c r="K33" s="671"/>
      <c r="M33" t="s">
        <v>622</v>
      </c>
      <c r="N33" s="58"/>
    </row>
    <row r="34" spans="1:14" ht="12.75">
      <c r="A34" s="339">
        <f t="shared" si="0"/>
        <v>19</v>
      </c>
      <c r="B34" s="670"/>
      <c r="C34" s="670"/>
      <c r="D34" s="670"/>
      <c r="E34" s="670"/>
      <c r="F34" s="562"/>
      <c r="G34" s="562"/>
      <c r="H34" s="563"/>
      <c r="I34" s="563"/>
      <c r="J34" s="563"/>
      <c r="K34" s="671"/>
      <c r="M34" t="s">
        <v>623</v>
      </c>
      <c r="N34" s="58"/>
    </row>
    <row r="35" spans="1:14" ht="12.75">
      <c r="A35" s="339">
        <f t="shared" si="0"/>
        <v>20</v>
      </c>
      <c r="B35" s="670"/>
      <c r="C35" s="670"/>
      <c r="D35" s="670"/>
      <c r="E35" s="670"/>
      <c r="F35" s="562"/>
      <c r="G35" s="562"/>
      <c r="H35" s="563"/>
      <c r="I35" s="563"/>
      <c r="J35" s="563"/>
      <c r="K35" s="671"/>
      <c r="M35" t="s">
        <v>779</v>
      </c>
      <c r="N35" s="58"/>
    </row>
    <row r="36" spans="1:14" ht="12.75">
      <c r="A36" s="339">
        <f t="shared" si="0"/>
        <v>21</v>
      </c>
      <c r="B36" s="670"/>
      <c r="C36" s="670"/>
      <c r="D36" s="670"/>
      <c r="E36" s="670"/>
      <c r="F36" s="562"/>
      <c r="G36" s="562"/>
      <c r="H36" s="563"/>
      <c r="I36" s="563"/>
      <c r="J36" s="563"/>
      <c r="K36" s="671"/>
      <c r="M36" t="s">
        <v>770</v>
      </c>
      <c r="N36" s="58"/>
    </row>
    <row r="37" spans="1:14" ht="12.75">
      <c r="A37" s="339">
        <f t="shared" si="0"/>
        <v>22</v>
      </c>
      <c r="B37" s="670"/>
      <c r="C37" s="670"/>
      <c r="D37" s="670"/>
      <c r="E37" s="670"/>
      <c r="F37" s="562"/>
      <c r="G37" s="562"/>
      <c r="H37" s="563"/>
      <c r="I37" s="563"/>
      <c r="J37" s="563"/>
      <c r="K37" s="671"/>
      <c r="M37" t="s">
        <v>771</v>
      </c>
      <c r="N37" s="58"/>
    </row>
    <row r="38" spans="1:14" ht="12.75">
      <c r="A38" s="339">
        <f t="shared" si="0"/>
        <v>23</v>
      </c>
      <c r="B38" s="670"/>
      <c r="C38" s="670"/>
      <c r="D38" s="670"/>
      <c r="E38" s="670"/>
      <c r="F38" s="562"/>
      <c r="G38" s="562"/>
      <c r="H38" s="563"/>
      <c r="I38" s="563"/>
      <c r="J38" s="563"/>
      <c r="K38" s="671"/>
      <c r="M38" t="s">
        <v>772</v>
      </c>
      <c r="N38" s="58"/>
    </row>
    <row r="39" spans="1:14" ht="12.75">
      <c r="A39" s="339">
        <f t="shared" si="0"/>
        <v>24</v>
      </c>
      <c r="B39" s="670"/>
      <c r="C39" s="670"/>
      <c r="D39" s="670"/>
      <c r="E39" s="670"/>
      <c r="F39" s="562"/>
      <c r="G39" s="562"/>
      <c r="H39" s="563"/>
      <c r="I39" s="563"/>
      <c r="J39" s="563"/>
      <c r="K39" s="671"/>
      <c r="M39" t="s">
        <v>584</v>
      </c>
      <c r="N39" s="58"/>
    </row>
    <row r="40" spans="1:14" ht="12.75">
      <c r="A40" s="339">
        <f t="shared" si="0"/>
        <v>25</v>
      </c>
      <c r="B40" s="670"/>
      <c r="C40" s="670"/>
      <c r="D40" s="670"/>
      <c r="E40" s="670"/>
      <c r="F40" s="562"/>
      <c r="G40" s="562"/>
      <c r="H40" s="563"/>
      <c r="I40" s="563"/>
      <c r="J40" s="563"/>
      <c r="K40" s="671"/>
      <c r="M40" t="s">
        <v>585</v>
      </c>
      <c r="N40" s="58"/>
    </row>
    <row r="41" spans="1:14" ht="12.75">
      <c r="A41" s="339">
        <f t="shared" si="0"/>
        <v>26</v>
      </c>
      <c r="B41" s="670"/>
      <c r="C41" s="670"/>
      <c r="D41" s="670"/>
      <c r="E41" s="670"/>
      <c r="F41" s="562"/>
      <c r="G41" s="562"/>
      <c r="H41" s="563"/>
      <c r="I41" s="563"/>
      <c r="J41" s="563"/>
      <c r="K41" s="671"/>
      <c r="M41" t="s">
        <v>586</v>
      </c>
      <c r="N41" s="58"/>
    </row>
    <row r="42" spans="1:14" ht="12.75">
      <c r="A42" s="339">
        <f t="shared" si="0"/>
        <v>27</v>
      </c>
      <c r="B42" s="670"/>
      <c r="C42" s="670"/>
      <c r="D42" s="670"/>
      <c r="E42" s="670"/>
      <c r="F42" s="562"/>
      <c r="G42" s="562"/>
      <c r="H42" s="563"/>
      <c r="I42" s="563"/>
      <c r="J42" s="563"/>
      <c r="K42" s="671"/>
      <c r="M42" t="s">
        <v>587</v>
      </c>
      <c r="N42" s="58"/>
    </row>
    <row r="43" spans="1:14" ht="12.75">
      <c r="A43" s="339">
        <f t="shared" si="0"/>
        <v>28</v>
      </c>
      <c r="B43" s="670"/>
      <c r="C43" s="670"/>
      <c r="D43" s="670"/>
      <c r="E43" s="670"/>
      <c r="F43" s="562"/>
      <c r="G43" s="562"/>
      <c r="H43" s="563"/>
      <c r="I43" s="563"/>
      <c r="J43" s="563"/>
      <c r="K43" s="671"/>
      <c r="M43" t="s">
        <v>588</v>
      </c>
      <c r="N43" s="58"/>
    </row>
    <row r="44" spans="1:14" ht="12.75">
      <c r="A44" s="339">
        <f t="shared" si="0"/>
        <v>29</v>
      </c>
      <c r="B44" s="670"/>
      <c r="C44" s="670"/>
      <c r="D44" s="670"/>
      <c r="E44" s="670"/>
      <c r="F44" s="562"/>
      <c r="G44" s="562"/>
      <c r="H44" s="563"/>
      <c r="I44" s="563"/>
      <c r="J44" s="563"/>
      <c r="K44" s="671"/>
      <c r="M44" t="s">
        <v>589</v>
      </c>
      <c r="N44" s="58"/>
    </row>
    <row r="45" spans="1:14" ht="12.75">
      <c r="A45" s="339">
        <f t="shared" si="0"/>
        <v>30</v>
      </c>
      <c r="B45" s="670"/>
      <c r="C45" s="670"/>
      <c r="D45" s="670"/>
      <c r="E45" s="670"/>
      <c r="F45" s="562"/>
      <c r="G45" s="562"/>
      <c r="H45" s="563"/>
      <c r="I45" s="563"/>
      <c r="J45" s="563"/>
      <c r="K45" s="671"/>
      <c r="M45" t="s">
        <v>590</v>
      </c>
      <c r="N45" s="58"/>
    </row>
    <row r="46" spans="1:14" ht="12.75">
      <c r="A46" s="339">
        <f t="shared" si="0"/>
        <v>31</v>
      </c>
      <c r="B46" s="670"/>
      <c r="C46" s="670"/>
      <c r="D46" s="670"/>
      <c r="E46" s="670"/>
      <c r="F46" s="562"/>
      <c r="G46" s="562"/>
      <c r="H46" s="563"/>
      <c r="I46" s="563"/>
      <c r="J46" s="563"/>
      <c r="K46" s="671"/>
      <c r="M46" t="s">
        <v>591</v>
      </c>
      <c r="N46" s="58"/>
    </row>
    <row r="47" spans="1:14" ht="12.75">
      <c r="A47" s="339">
        <f t="shared" si="0"/>
        <v>32</v>
      </c>
      <c r="B47" s="670"/>
      <c r="C47" s="670"/>
      <c r="D47" s="670"/>
      <c r="E47" s="670"/>
      <c r="F47" s="562"/>
      <c r="G47" s="562"/>
      <c r="H47" s="563"/>
      <c r="I47" s="563"/>
      <c r="J47" s="563"/>
      <c r="K47" s="671"/>
      <c r="M47" t="s">
        <v>592</v>
      </c>
      <c r="N47" s="58"/>
    </row>
    <row r="48" spans="1:14" ht="12.75">
      <c r="A48" s="339">
        <f t="shared" si="0"/>
        <v>33</v>
      </c>
      <c r="B48" s="670"/>
      <c r="C48" s="670"/>
      <c r="D48" s="670"/>
      <c r="E48" s="670"/>
      <c r="F48" s="562"/>
      <c r="G48" s="562"/>
      <c r="H48" s="563"/>
      <c r="I48" s="563"/>
      <c r="J48" s="563"/>
      <c r="K48" s="671"/>
      <c r="M48" t="s">
        <v>593</v>
      </c>
      <c r="N48" s="58"/>
    </row>
    <row r="49" spans="1:14" ht="12.75">
      <c r="A49" s="339">
        <f t="shared" si="0"/>
        <v>34</v>
      </c>
      <c r="B49" s="670"/>
      <c r="C49" s="670"/>
      <c r="D49" s="670"/>
      <c r="E49" s="670"/>
      <c r="F49" s="562"/>
      <c r="G49" s="562"/>
      <c r="H49" s="563"/>
      <c r="I49" s="563"/>
      <c r="J49" s="563"/>
      <c r="K49" s="671"/>
      <c r="M49" t="s">
        <v>594</v>
      </c>
      <c r="N49" s="58"/>
    </row>
    <row r="50" spans="1:14" ht="12.75">
      <c r="A50" s="339">
        <f t="shared" si="0"/>
        <v>35</v>
      </c>
      <c r="B50" s="670"/>
      <c r="C50" s="670"/>
      <c r="D50" s="670"/>
      <c r="E50" s="670"/>
      <c r="F50" s="562"/>
      <c r="G50" s="562"/>
      <c r="H50" s="563"/>
      <c r="I50" s="563"/>
      <c r="J50" s="563"/>
      <c r="K50" s="671"/>
      <c r="M50" t="s">
        <v>595</v>
      </c>
      <c r="N50" s="58"/>
    </row>
    <row r="51" spans="1:14" ht="12.75">
      <c r="A51" s="339">
        <f t="shared" si="0"/>
        <v>36</v>
      </c>
      <c r="B51" s="670"/>
      <c r="C51" s="670"/>
      <c r="D51" s="670"/>
      <c r="E51" s="670"/>
      <c r="F51" s="562"/>
      <c r="G51" s="562"/>
      <c r="H51" s="563"/>
      <c r="I51" s="563"/>
      <c r="J51" s="563"/>
      <c r="K51" s="671"/>
      <c r="M51" t="s">
        <v>776</v>
      </c>
      <c r="N51" s="58"/>
    </row>
    <row r="52" spans="1:14" ht="12.75">
      <c r="A52" s="339">
        <f t="shared" si="0"/>
        <v>37</v>
      </c>
      <c r="B52" s="670"/>
      <c r="C52" s="670"/>
      <c r="D52" s="670"/>
      <c r="E52" s="670"/>
      <c r="F52" s="562"/>
      <c r="G52" s="562"/>
      <c r="H52" s="563"/>
      <c r="I52" s="563"/>
      <c r="J52" s="563"/>
      <c r="K52" s="671"/>
      <c r="M52" t="s">
        <v>777</v>
      </c>
      <c r="N52" s="58"/>
    </row>
    <row r="53" spans="1:14" ht="12.75">
      <c r="A53" s="339">
        <f t="shared" si="0"/>
        <v>38</v>
      </c>
      <c r="B53" s="670"/>
      <c r="C53" s="670"/>
      <c r="D53" s="670"/>
      <c r="E53" s="670"/>
      <c r="F53" s="562"/>
      <c r="G53" s="562"/>
      <c r="H53" s="563"/>
      <c r="I53" s="563"/>
      <c r="J53" s="563"/>
      <c r="K53" s="671"/>
      <c r="M53" t="s">
        <v>778</v>
      </c>
      <c r="N53" s="58"/>
    </row>
    <row r="54" spans="1:14" ht="12.75">
      <c r="A54" s="339">
        <f t="shared" si="0"/>
        <v>39</v>
      </c>
      <c r="B54" s="670"/>
      <c r="C54" s="670"/>
      <c r="D54" s="670"/>
      <c r="E54" s="670"/>
      <c r="F54" s="562"/>
      <c r="G54" s="562"/>
      <c r="H54" s="563"/>
      <c r="I54" s="563"/>
      <c r="J54" s="563"/>
      <c r="K54" s="671"/>
      <c r="M54" t="s">
        <v>596</v>
      </c>
      <c r="N54" s="58"/>
    </row>
    <row r="55" spans="1:14" ht="12.75">
      <c r="A55" s="339">
        <f t="shared" si="0"/>
        <v>40</v>
      </c>
      <c r="B55" s="670"/>
      <c r="C55" s="670"/>
      <c r="D55" s="670"/>
      <c r="E55" s="670"/>
      <c r="F55" s="562"/>
      <c r="G55" s="562"/>
      <c r="H55" s="563"/>
      <c r="I55" s="563"/>
      <c r="J55" s="563"/>
      <c r="K55" s="671"/>
      <c r="M55" t="s">
        <v>597</v>
      </c>
      <c r="N55" s="58"/>
    </row>
    <row r="56" spans="1:14" ht="12.75">
      <c r="A56" s="339">
        <f t="shared" si="0"/>
        <v>41</v>
      </c>
      <c r="B56" s="670"/>
      <c r="C56" s="670"/>
      <c r="D56" s="670"/>
      <c r="E56" s="670"/>
      <c r="F56" s="562"/>
      <c r="G56" s="562"/>
      <c r="H56" s="563"/>
      <c r="I56" s="563"/>
      <c r="J56" s="563"/>
      <c r="K56" s="671"/>
      <c r="M56" t="s">
        <v>598</v>
      </c>
      <c r="N56" s="58"/>
    </row>
    <row r="57" spans="1:14" ht="12.75">
      <c r="A57" s="339">
        <f t="shared" si="0"/>
        <v>42</v>
      </c>
      <c r="B57" s="670"/>
      <c r="C57" s="670"/>
      <c r="D57" s="670"/>
      <c r="E57" s="670"/>
      <c r="F57" s="562"/>
      <c r="G57" s="562"/>
      <c r="H57" s="563"/>
      <c r="I57" s="563"/>
      <c r="J57" s="563"/>
      <c r="K57" s="671"/>
      <c r="M57" t="s">
        <v>599</v>
      </c>
      <c r="N57" s="58"/>
    </row>
    <row r="58" spans="1:14" ht="12.75">
      <c r="A58" s="339">
        <f t="shared" si="0"/>
        <v>43</v>
      </c>
      <c r="B58" s="670"/>
      <c r="C58" s="670"/>
      <c r="D58" s="670"/>
      <c r="E58" s="670"/>
      <c r="F58" s="562"/>
      <c r="G58" s="562"/>
      <c r="H58" s="563"/>
      <c r="I58" s="563"/>
      <c r="J58" s="563"/>
      <c r="K58" s="671"/>
      <c r="M58" t="s">
        <v>600</v>
      </c>
      <c r="N58" s="58"/>
    </row>
    <row r="59" spans="1:14" ht="12.75">
      <c r="A59" s="339">
        <f t="shared" si="0"/>
        <v>44</v>
      </c>
      <c r="B59" s="670"/>
      <c r="C59" s="670"/>
      <c r="D59" s="670"/>
      <c r="E59" s="670"/>
      <c r="F59" s="562"/>
      <c r="G59" s="562"/>
      <c r="H59" s="563"/>
      <c r="I59" s="563"/>
      <c r="J59" s="563"/>
      <c r="K59" s="671"/>
      <c r="M59" t="s">
        <v>601</v>
      </c>
      <c r="N59" s="58"/>
    </row>
    <row r="60" spans="1:14" ht="12.75">
      <c r="A60" s="339">
        <f t="shared" si="0"/>
        <v>45</v>
      </c>
      <c r="B60" s="670"/>
      <c r="C60" s="670"/>
      <c r="D60" s="670"/>
      <c r="E60" s="670"/>
      <c r="F60" s="562"/>
      <c r="G60" s="562"/>
      <c r="H60" s="563"/>
      <c r="I60" s="563"/>
      <c r="J60" s="563"/>
      <c r="K60" s="671"/>
      <c r="M60" s="1054" t="s">
        <v>861</v>
      </c>
      <c r="N60" s="58"/>
    </row>
    <row r="61" spans="1:14" ht="12.75">
      <c r="A61" s="339">
        <f t="shared" si="0"/>
        <v>46</v>
      </c>
      <c r="B61" s="670"/>
      <c r="C61" s="670"/>
      <c r="D61" s="670"/>
      <c r="E61" s="670"/>
      <c r="F61" s="562"/>
      <c r="G61" s="562"/>
      <c r="H61" s="563"/>
      <c r="I61" s="563"/>
      <c r="J61" s="563"/>
      <c r="K61" s="671"/>
      <c r="M61" t="s">
        <v>602</v>
      </c>
      <c r="N61" s="58"/>
    </row>
    <row r="62" spans="1:14" ht="12.75">
      <c r="A62" s="339">
        <f t="shared" si="0"/>
        <v>47</v>
      </c>
      <c r="B62" s="670"/>
      <c r="C62" s="670"/>
      <c r="D62" s="670"/>
      <c r="E62" s="670"/>
      <c r="F62" s="562"/>
      <c r="G62" s="562"/>
      <c r="H62" s="563"/>
      <c r="I62" s="563"/>
      <c r="J62" s="563"/>
      <c r="K62" s="671"/>
      <c r="M62" t="s">
        <v>603</v>
      </c>
      <c r="N62" s="58"/>
    </row>
    <row r="63" spans="1:14" ht="12.75">
      <c r="A63" s="339">
        <f t="shared" si="0"/>
        <v>48</v>
      </c>
      <c r="B63" s="670"/>
      <c r="C63" s="670"/>
      <c r="D63" s="670"/>
      <c r="E63" s="670"/>
      <c r="F63" s="562"/>
      <c r="G63" s="562"/>
      <c r="H63" s="563"/>
      <c r="I63" s="563"/>
      <c r="J63" s="563"/>
      <c r="K63" s="671"/>
      <c r="M63" t="s">
        <v>604</v>
      </c>
      <c r="N63" s="58"/>
    </row>
    <row r="64" spans="1:14" ht="12.75">
      <c r="A64" s="339">
        <f t="shared" si="0"/>
        <v>49</v>
      </c>
      <c r="B64" s="670"/>
      <c r="C64" s="670"/>
      <c r="D64" s="670"/>
      <c r="E64" s="670"/>
      <c r="F64" s="562"/>
      <c r="G64" s="562"/>
      <c r="H64" s="563"/>
      <c r="I64" s="563"/>
      <c r="J64" s="563"/>
      <c r="K64" s="671"/>
      <c r="M64" t="s">
        <v>605</v>
      </c>
      <c r="N64" s="58"/>
    </row>
    <row r="65" spans="1:14" ht="12.75">
      <c r="A65" s="339">
        <f t="shared" si="0"/>
        <v>50</v>
      </c>
      <c r="B65" s="670"/>
      <c r="C65" s="670"/>
      <c r="D65" s="670"/>
      <c r="E65" s="670"/>
      <c r="F65" s="562"/>
      <c r="G65" s="562"/>
      <c r="H65" s="563"/>
      <c r="I65" s="563"/>
      <c r="J65" s="563"/>
      <c r="K65" s="671"/>
      <c r="M65" t="s">
        <v>606</v>
      </c>
      <c r="N65" s="58"/>
    </row>
    <row r="66" spans="1:14" ht="12.75">
      <c r="A66" s="339">
        <f t="shared" si="0"/>
        <v>51</v>
      </c>
      <c r="B66" s="670"/>
      <c r="C66" s="670"/>
      <c r="D66" s="670"/>
      <c r="E66" s="670"/>
      <c r="F66" s="562"/>
      <c r="G66" s="562"/>
      <c r="H66" s="563"/>
      <c r="I66" s="563"/>
      <c r="J66" s="563"/>
      <c r="K66" s="671"/>
      <c r="M66" t="s">
        <v>607</v>
      </c>
      <c r="N66" s="58"/>
    </row>
    <row r="67" spans="1:14" ht="12.75">
      <c r="A67" s="339">
        <f t="shared" si="0"/>
        <v>52</v>
      </c>
      <c r="B67" s="670"/>
      <c r="C67" s="670"/>
      <c r="D67" s="670"/>
      <c r="E67" s="670"/>
      <c r="F67" s="562"/>
      <c r="G67" s="562"/>
      <c r="H67" s="563"/>
      <c r="I67" s="563"/>
      <c r="J67" s="563"/>
      <c r="K67" s="671"/>
      <c r="M67" s="557" t="s">
        <v>773</v>
      </c>
      <c r="N67" s="58"/>
    </row>
    <row r="68" spans="1:14" ht="12.75">
      <c r="A68" s="339">
        <f t="shared" si="0"/>
        <v>53</v>
      </c>
      <c r="B68" s="670"/>
      <c r="C68" s="670"/>
      <c r="D68" s="670"/>
      <c r="E68" s="670"/>
      <c r="F68" s="562"/>
      <c r="G68" s="562"/>
      <c r="H68" s="563"/>
      <c r="I68" s="563"/>
      <c r="J68" s="563"/>
      <c r="K68" s="671"/>
      <c r="M68" s="557" t="s">
        <v>774</v>
      </c>
      <c r="N68" s="58"/>
    </row>
    <row r="69" spans="1:14" ht="12.75">
      <c r="A69" s="339">
        <f t="shared" si="0"/>
        <v>54</v>
      </c>
      <c r="B69" s="670"/>
      <c r="C69" s="670"/>
      <c r="D69" s="670"/>
      <c r="E69" s="670"/>
      <c r="F69" s="562"/>
      <c r="G69" s="562"/>
      <c r="H69" s="563"/>
      <c r="I69" s="563"/>
      <c r="J69" s="563"/>
      <c r="K69" s="671"/>
      <c r="M69" t="s">
        <v>775</v>
      </c>
      <c r="N69" s="58"/>
    </row>
    <row r="70" spans="1:14" ht="12.75">
      <c r="A70" s="339">
        <f t="shared" si="0"/>
        <v>55</v>
      </c>
      <c r="B70" s="670"/>
      <c r="C70" s="670"/>
      <c r="D70" s="670"/>
      <c r="E70" s="670"/>
      <c r="F70" s="562"/>
      <c r="G70" s="562"/>
      <c r="H70" s="563"/>
      <c r="I70" s="563"/>
      <c r="J70" s="563"/>
      <c r="K70" s="671"/>
      <c r="M70" t="s">
        <v>625</v>
      </c>
      <c r="N70" s="58"/>
    </row>
    <row r="71" spans="1:18" ht="12.75" customHeight="1">
      <c r="A71" s="339">
        <f t="shared" si="0"/>
        <v>56</v>
      </c>
      <c r="B71" s="670"/>
      <c r="C71" s="670"/>
      <c r="D71" s="670"/>
      <c r="E71" s="670"/>
      <c r="F71" s="562"/>
      <c r="G71" s="562"/>
      <c r="H71" s="563"/>
      <c r="I71" s="563"/>
      <c r="J71" s="563"/>
      <c r="K71" s="671"/>
      <c r="M71" t="s">
        <v>626</v>
      </c>
      <c r="N71" s="58"/>
      <c r="Q71" s="769"/>
      <c r="R71" s="769"/>
    </row>
    <row r="72" spans="1:18" ht="12.75" customHeight="1">
      <c r="A72" s="339">
        <f t="shared" si="0"/>
        <v>57</v>
      </c>
      <c r="B72" s="670"/>
      <c r="C72" s="670"/>
      <c r="D72" s="670"/>
      <c r="E72" s="670"/>
      <c r="F72" s="562"/>
      <c r="G72" s="562"/>
      <c r="H72" s="563"/>
      <c r="I72" s="563"/>
      <c r="J72" s="563"/>
      <c r="K72" s="671"/>
      <c r="M72" s="557" t="s">
        <v>581</v>
      </c>
      <c r="N72" s="58"/>
      <c r="Q72" s="769"/>
      <c r="R72" s="769"/>
    </row>
    <row r="73" spans="1:18" ht="12.75" customHeight="1">
      <c r="A73" s="339">
        <f t="shared" si="0"/>
        <v>58</v>
      </c>
      <c r="B73" s="670"/>
      <c r="C73" s="670"/>
      <c r="D73" s="670"/>
      <c r="E73" s="670"/>
      <c r="F73" s="562"/>
      <c r="G73" s="562"/>
      <c r="H73" s="563"/>
      <c r="I73" s="563"/>
      <c r="J73" s="563"/>
      <c r="K73" s="671"/>
      <c r="M73" s="557" t="s">
        <v>582</v>
      </c>
      <c r="N73" s="58"/>
      <c r="Q73" s="769"/>
      <c r="R73" s="769"/>
    </row>
    <row r="74" spans="1:18" ht="12.75" customHeight="1">
      <c r="A74" s="339">
        <f t="shared" si="0"/>
        <v>59</v>
      </c>
      <c r="B74" s="670"/>
      <c r="C74" s="670"/>
      <c r="D74" s="670"/>
      <c r="E74" s="670"/>
      <c r="F74" s="562"/>
      <c r="G74" s="562"/>
      <c r="H74" s="563"/>
      <c r="I74" s="563"/>
      <c r="J74" s="563"/>
      <c r="K74" s="671"/>
      <c r="M74" s="557" t="s">
        <v>583</v>
      </c>
      <c r="N74" s="58"/>
      <c r="Q74" s="769"/>
      <c r="R74" s="769"/>
    </row>
    <row r="75" spans="1:18" ht="12.75" customHeight="1">
      <c r="A75" s="339">
        <f t="shared" si="0"/>
        <v>60</v>
      </c>
      <c r="B75" s="670"/>
      <c r="C75" s="670"/>
      <c r="D75" s="670"/>
      <c r="E75" s="670"/>
      <c r="F75" s="562"/>
      <c r="G75" s="562"/>
      <c r="H75" s="563"/>
      <c r="I75" s="563"/>
      <c r="J75" s="563"/>
      <c r="K75" s="671"/>
      <c r="M75" s="557" t="s">
        <v>627</v>
      </c>
      <c r="N75" s="58"/>
      <c r="Q75" s="769"/>
      <c r="R75" s="769"/>
    </row>
    <row r="76" spans="1:18" ht="12.75" customHeight="1">
      <c r="A76" s="339">
        <f t="shared" si="0"/>
        <v>61</v>
      </c>
      <c r="B76" s="670"/>
      <c r="C76" s="670"/>
      <c r="D76" s="670"/>
      <c r="E76" s="670"/>
      <c r="F76" s="562"/>
      <c r="G76" s="562"/>
      <c r="H76" s="563"/>
      <c r="I76" s="563"/>
      <c r="J76" s="563"/>
      <c r="K76" s="671"/>
      <c r="M76" s="557" t="s">
        <v>628</v>
      </c>
      <c r="N76" s="58"/>
      <c r="Q76" s="769"/>
      <c r="R76" s="769"/>
    </row>
    <row r="77" spans="1:18" ht="12.75" customHeight="1">
      <c r="A77" s="339">
        <f t="shared" si="0"/>
        <v>62</v>
      </c>
      <c r="B77" s="670"/>
      <c r="C77" s="670"/>
      <c r="D77" s="670"/>
      <c r="E77" s="670"/>
      <c r="F77" s="562"/>
      <c r="G77" s="562"/>
      <c r="H77" s="563"/>
      <c r="I77" s="563"/>
      <c r="J77" s="563"/>
      <c r="K77" s="671"/>
      <c r="M77" s="557" t="s">
        <v>629</v>
      </c>
      <c r="N77" s="58"/>
      <c r="Q77" s="769"/>
      <c r="R77" s="769"/>
    </row>
    <row r="78" spans="1:18" ht="12.75" customHeight="1">
      <c r="A78" s="339">
        <f t="shared" si="0"/>
        <v>63</v>
      </c>
      <c r="B78" s="670"/>
      <c r="C78" s="670"/>
      <c r="D78" s="670"/>
      <c r="E78" s="670"/>
      <c r="F78" s="562"/>
      <c r="G78" s="562"/>
      <c r="H78" s="563"/>
      <c r="I78" s="563"/>
      <c r="J78" s="563"/>
      <c r="K78" s="671"/>
      <c r="M78" s="557" t="s">
        <v>630</v>
      </c>
      <c r="N78" s="58"/>
      <c r="Q78" s="769"/>
      <c r="R78" s="769"/>
    </row>
    <row r="79" spans="1:18" ht="12.75" customHeight="1">
      <c r="A79" s="339">
        <f t="shared" si="0"/>
        <v>64</v>
      </c>
      <c r="B79" s="670"/>
      <c r="C79" s="670"/>
      <c r="D79" s="670"/>
      <c r="E79" s="670"/>
      <c r="F79" s="562"/>
      <c r="G79" s="562"/>
      <c r="H79" s="563"/>
      <c r="I79" s="563"/>
      <c r="J79" s="563"/>
      <c r="K79" s="671"/>
      <c r="M79" s="557" t="s">
        <v>631</v>
      </c>
      <c r="N79" s="58"/>
      <c r="Q79" s="769"/>
      <c r="R79" s="769"/>
    </row>
    <row r="80" spans="1:18" ht="12.75" customHeight="1">
      <c r="A80" s="339">
        <f t="shared" si="0"/>
        <v>65</v>
      </c>
      <c r="B80" s="670"/>
      <c r="C80" s="670"/>
      <c r="D80" s="670"/>
      <c r="E80" s="670"/>
      <c r="F80" s="562"/>
      <c r="G80" s="562"/>
      <c r="H80" s="563"/>
      <c r="I80" s="563"/>
      <c r="J80" s="563"/>
      <c r="K80" s="671"/>
      <c r="M80" s="557" t="s">
        <v>632</v>
      </c>
      <c r="N80" s="58"/>
      <c r="Q80" s="769"/>
      <c r="R80" s="769"/>
    </row>
    <row r="81" spans="1:18" ht="12.75" customHeight="1">
      <c r="A81" s="339">
        <f t="shared" si="0"/>
        <v>66</v>
      </c>
      <c r="B81" s="670"/>
      <c r="C81" s="670"/>
      <c r="D81" s="670"/>
      <c r="E81" s="670"/>
      <c r="F81" s="562"/>
      <c r="G81" s="562"/>
      <c r="H81" s="563"/>
      <c r="I81" s="563"/>
      <c r="J81" s="563"/>
      <c r="K81" s="671"/>
      <c r="M81" s="557" t="s">
        <v>633</v>
      </c>
      <c r="N81" s="58"/>
      <c r="Q81" s="769"/>
      <c r="R81" s="769"/>
    </row>
    <row r="82" spans="1:18" ht="12.75" customHeight="1">
      <c r="A82" s="339">
        <f aca="true" t="shared" si="1" ref="A82:A145">1+A81</f>
        <v>67</v>
      </c>
      <c r="B82" s="670"/>
      <c r="C82" s="670"/>
      <c r="D82" s="670"/>
      <c r="E82" s="670"/>
      <c r="F82" s="562"/>
      <c r="G82" s="562"/>
      <c r="H82" s="563"/>
      <c r="I82" s="563"/>
      <c r="J82" s="563"/>
      <c r="K82" s="671"/>
      <c r="M82" s="557" t="s">
        <v>634</v>
      </c>
      <c r="N82" s="58"/>
      <c r="Q82" s="769"/>
      <c r="R82" s="769"/>
    </row>
    <row r="83" spans="1:18" ht="12.75" customHeight="1">
      <c r="A83" s="339">
        <f t="shared" si="1"/>
        <v>68</v>
      </c>
      <c r="B83" s="670"/>
      <c r="C83" s="670"/>
      <c r="D83" s="670"/>
      <c r="E83" s="670"/>
      <c r="F83" s="562"/>
      <c r="G83" s="562"/>
      <c r="H83" s="563"/>
      <c r="I83" s="563"/>
      <c r="J83" s="563"/>
      <c r="K83" s="671"/>
      <c r="M83" s="557" t="s">
        <v>635</v>
      </c>
      <c r="N83" s="58"/>
      <c r="Q83" s="769"/>
      <c r="R83" s="769"/>
    </row>
    <row r="84" spans="1:18" ht="12.75" customHeight="1">
      <c r="A84" s="339">
        <f t="shared" si="1"/>
        <v>69</v>
      </c>
      <c r="B84" s="670"/>
      <c r="C84" s="670"/>
      <c r="D84" s="670"/>
      <c r="E84" s="670"/>
      <c r="F84" s="562"/>
      <c r="G84" s="562"/>
      <c r="H84" s="563"/>
      <c r="I84" s="563"/>
      <c r="J84" s="563"/>
      <c r="K84" s="671"/>
      <c r="M84" s="557" t="s">
        <v>636</v>
      </c>
      <c r="Q84" s="769"/>
      <c r="R84" s="769"/>
    </row>
    <row r="85" spans="1:18" ht="12.75">
      <c r="A85" s="339">
        <f t="shared" si="1"/>
        <v>70</v>
      </c>
      <c r="B85" s="670"/>
      <c r="C85" s="670"/>
      <c r="D85" s="670"/>
      <c r="E85" s="670"/>
      <c r="F85" s="562"/>
      <c r="G85" s="562"/>
      <c r="H85" s="563"/>
      <c r="I85" s="563"/>
      <c r="J85" s="563"/>
      <c r="K85" s="671"/>
      <c r="M85" s="557" t="s">
        <v>637</v>
      </c>
      <c r="Q85" s="27"/>
      <c r="R85" s="27"/>
    </row>
    <row r="86" spans="1:13" ht="12.75">
      <c r="A86" s="339">
        <f t="shared" si="1"/>
        <v>71</v>
      </c>
      <c r="B86" s="670"/>
      <c r="C86" s="670"/>
      <c r="D86" s="670"/>
      <c r="E86" s="670"/>
      <c r="F86" s="562"/>
      <c r="G86" s="562"/>
      <c r="H86" s="563"/>
      <c r="I86" s="563"/>
      <c r="J86" s="563"/>
      <c r="K86" s="671"/>
      <c r="M86" s="557" t="s">
        <v>638</v>
      </c>
    </row>
    <row r="87" spans="1:11" ht="12.75">
      <c r="A87" s="339">
        <f t="shared" si="1"/>
        <v>72</v>
      </c>
      <c r="B87" s="670"/>
      <c r="C87" s="670"/>
      <c r="D87" s="670"/>
      <c r="E87" s="670"/>
      <c r="F87" s="562"/>
      <c r="G87" s="562"/>
      <c r="H87" s="563"/>
      <c r="I87" s="563"/>
      <c r="J87" s="563"/>
      <c r="K87" s="671"/>
    </row>
    <row r="88" spans="1:11" ht="12.75">
      <c r="A88" s="339">
        <f t="shared" si="1"/>
        <v>73</v>
      </c>
      <c r="B88" s="670"/>
      <c r="C88" s="670"/>
      <c r="D88" s="670"/>
      <c r="E88" s="670"/>
      <c r="F88" s="562"/>
      <c r="G88" s="562"/>
      <c r="H88" s="563"/>
      <c r="I88" s="563"/>
      <c r="J88" s="563"/>
      <c r="K88" s="671"/>
    </row>
    <row r="89" spans="1:11" ht="12.75">
      <c r="A89" s="339">
        <f t="shared" si="1"/>
        <v>74</v>
      </c>
      <c r="B89" s="670"/>
      <c r="C89" s="670"/>
      <c r="D89" s="670"/>
      <c r="E89" s="670"/>
      <c r="F89" s="562"/>
      <c r="G89" s="562"/>
      <c r="H89" s="563"/>
      <c r="I89" s="563"/>
      <c r="J89" s="563"/>
      <c r="K89" s="671"/>
    </row>
    <row r="90" spans="1:11" ht="12.75">
      <c r="A90" s="339">
        <f t="shared" si="1"/>
        <v>75</v>
      </c>
      <c r="B90" s="670"/>
      <c r="C90" s="670"/>
      <c r="D90" s="670"/>
      <c r="E90" s="670"/>
      <c r="F90" s="562"/>
      <c r="G90" s="562"/>
      <c r="H90" s="563"/>
      <c r="I90" s="563"/>
      <c r="J90" s="563"/>
      <c r="K90" s="671"/>
    </row>
    <row r="91" spans="1:11" ht="12.75">
      <c r="A91" s="339">
        <f t="shared" si="1"/>
        <v>76</v>
      </c>
      <c r="B91" s="670"/>
      <c r="C91" s="670"/>
      <c r="D91" s="670"/>
      <c r="E91" s="670"/>
      <c r="F91" s="562"/>
      <c r="G91" s="562"/>
      <c r="H91" s="563"/>
      <c r="I91" s="563"/>
      <c r="J91" s="563"/>
      <c r="K91" s="671"/>
    </row>
    <row r="92" spans="1:11" ht="12.75">
      <c r="A92" s="339">
        <f t="shared" si="1"/>
        <v>77</v>
      </c>
      <c r="B92" s="670"/>
      <c r="C92" s="670"/>
      <c r="D92" s="670"/>
      <c r="E92" s="670"/>
      <c r="F92" s="562"/>
      <c r="G92" s="562"/>
      <c r="H92" s="563"/>
      <c r="I92" s="563"/>
      <c r="J92" s="563"/>
      <c r="K92" s="671"/>
    </row>
    <row r="93" spans="1:11" ht="12.75">
      <c r="A93" s="339">
        <f t="shared" si="1"/>
        <v>78</v>
      </c>
      <c r="B93" s="670"/>
      <c r="C93" s="670"/>
      <c r="D93" s="670"/>
      <c r="E93" s="670"/>
      <c r="F93" s="562"/>
      <c r="G93" s="562"/>
      <c r="H93" s="563"/>
      <c r="I93" s="563"/>
      <c r="J93" s="563"/>
      <c r="K93" s="671"/>
    </row>
    <row r="94" spans="1:11" ht="12.75">
      <c r="A94" s="339">
        <f t="shared" si="1"/>
        <v>79</v>
      </c>
      <c r="B94" s="670"/>
      <c r="C94" s="670"/>
      <c r="D94" s="670"/>
      <c r="E94" s="670"/>
      <c r="F94" s="562"/>
      <c r="G94" s="562"/>
      <c r="H94" s="563"/>
      <c r="I94" s="563"/>
      <c r="J94" s="563"/>
      <c r="K94" s="671"/>
    </row>
    <row r="95" spans="1:11" ht="12.75">
      <c r="A95" s="339">
        <f t="shared" si="1"/>
        <v>80</v>
      </c>
      <c r="B95" s="670"/>
      <c r="C95" s="670"/>
      <c r="D95" s="670"/>
      <c r="E95" s="670"/>
      <c r="F95" s="562"/>
      <c r="G95" s="562"/>
      <c r="H95" s="563"/>
      <c r="I95" s="563"/>
      <c r="J95" s="563"/>
      <c r="K95" s="671"/>
    </row>
    <row r="96" spans="1:11" ht="12.75">
      <c r="A96" s="339">
        <f t="shared" si="1"/>
        <v>81</v>
      </c>
      <c r="B96" s="670"/>
      <c r="C96" s="670"/>
      <c r="D96" s="670"/>
      <c r="E96" s="670"/>
      <c r="F96" s="562"/>
      <c r="G96" s="562"/>
      <c r="H96" s="563"/>
      <c r="I96" s="563"/>
      <c r="J96" s="563"/>
      <c r="K96" s="671"/>
    </row>
    <row r="97" spans="1:11" ht="12.75">
      <c r="A97" s="339">
        <f t="shared" si="1"/>
        <v>82</v>
      </c>
      <c r="B97" s="670"/>
      <c r="C97" s="670"/>
      <c r="D97" s="670"/>
      <c r="E97" s="670"/>
      <c r="F97" s="562"/>
      <c r="G97" s="562"/>
      <c r="H97" s="563"/>
      <c r="I97" s="563"/>
      <c r="J97" s="563"/>
      <c r="K97" s="671"/>
    </row>
    <row r="98" spans="1:11" ht="12.75">
      <c r="A98" s="339">
        <f t="shared" si="1"/>
        <v>83</v>
      </c>
      <c r="B98" s="670"/>
      <c r="C98" s="670"/>
      <c r="D98" s="670"/>
      <c r="E98" s="670"/>
      <c r="F98" s="562"/>
      <c r="G98" s="562"/>
      <c r="H98" s="563"/>
      <c r="I98" s="563"/>
      <c r="J98" s="563"/>
      <c r="K98" s="671"/>
    </row>
    <row r="99" spans="1:11" ht="12.75">
      <c r="A99" s="339">
        <f t="shared" si="1"/>
        <v>84</v>
      </c>
      <c r="B99" s="670"/>
      <c r="C99" s="670"/>
      <c r="D99" s="670"/>
      <c r="E99" s="670"/>
      <c r="F99" s="562"/>
      <c r="G99" s="562"/>
      <c r="H99" s="563"/>
      <c r="I99" s="563"/>
      <c r="J99" s="563"/>
      <c r="K99" s="671"/>
    </row>
    <row r="100" spans="1:11" ht="12.75">
      <c r="A100" s="339">
        <f t="shared" si="1"/>
        <v>85</v>
      </c>
      <c r="B100" s="670"/>
      <c r="C100" s="670"/>
      <c r="D100" s="670"/>
      <c r="E100" s="670"/>
      <c r="F100" s="562"/>
      <c r="G100" s="562"/>
      <c r="H100" s="563"/>
      <c r="I100" s="563"/>
      <c r="J100" s="563"/>
      <c r="K100" s="671"/>
    </row>
    <row r="101" spans="1:11" ht="12.75">
      <c r="A101" s="339">
        <f t="shared" si="1"/>
        <v>86</v>
      </c>
      <c r="B101" s="670"/>
      <c r="C101" s="670"/>
      <c r="D101" s="670"/>
      <c r="E101" s="670"/>
      <c r="F101" s="562"/>
      <c r="G101" s="562"/>
      <c r="H101" s="563"/>
      <c r="I101" s="563"/>
      <c r="J101" s="563"/>
      <c r="K101" s="671"/>
    </row>
    <row r="102" spans="1:11" ht="12.75">
      <c r="A102" s="339">
        <f t="shared" si="1"/>
        <v>87</v>
      </c>
      <c r="B102" s="670"/>
      <c r="C102" s="670"/>
      <c r="D102" s="670"/>
      <c r="E102" s="670"/>
      <c r="F102" s="562"/>
      <c r="G102" s="562"/>
      <c r="H102" s="563"/>
      <c r="I102" s="563"/>
      <c r="J102" s="563"/>
      <c r="K102" s="671"/>
    </row>
    <row r="103" spans="1:11" ht="12.75">
      <c r="A103" s="339">
        <f t="shared" si="1"/>
        <v>88</v>
      </c>
      <c r="B103" s="670"/>
      <c r="C103" s="670"/>
      <c r="D103" s="670"/>
      <c r="E103" s="670"/>
      <c r="F103" s="562"/>
      <c r="G103" s="562"/>
      <c r="H103" s="563"/>
      <c r="I103" s="563"/>
      <c r="J103" s="563"/>
      <c r="K103" s="671"/>
    </row>
    <row r="104" spans="1:11" ht="12.75">
      <c r="A104" s="339">
        <f t="shared" si="1"/>
        <v>89</v>
      </c>
      <c r="B104" s="670"/>
      <c r="C104" s="670"/>
      <c r="D104" s="670"/>
      <c r="E104" s="670"/>
      <c r="F104" s="562"/>
      <c r="G104" s="562"/>
      <c r="H104" s="563"/>
      <c r="I104" s="563"/>
      <c r="J104" s="563"/>
      <c r="K104" s="671"/>
    </row>
    <row r="105" spans="1:11" ht="12.75">
      <c r="A105" s="339">
        <f t="shared" si="1"/>
        <v>90</v>
      </c>
      <c r="B105" s="670"/>
      <c r="C105" s="670"/>
      <c r="D105" s="670"/>
      <c r="E105" s="670"/>
      <c r="F105" s="562"/>
      <c r="G105" s="562"/>
      <c r="H105" s="563"/>
      <c r="I105" s="563"/>
      <c r="J105" s="563"/>
      <c r="K105" s="671"/>
    </row>
    <row r="106" spans="1:11" ht="12.75">
      <c r="A106" s="339">
        <f t="shared" si="1"/>
        <v>91</v>
      </c>
      <c r="B106" s="670"/>
      <c r="C106" s="670"/>
      <c r="D106" s="670"/>
      <c r="E106" s="670"/>
      <c r="F106" s="562"/>
      <c r="G106" s="562"/>
      <c r="H106" s="563"/>
      <c r="I106" s="563"/>
      <c r="J106" s="563"/>
      <c r="K106" s="671"/>
    </row>
    <row r="107" spans="1:11" ht="12.75">
      <c r="A107" s="339">
        <f t="shared" si="1"/>
        <v>92</v>
      </c>
      <c r="B107" s="670"/>
      <c r="C107" s="670"/>
      <c r="D107" s="670"/>
      <c r="E107" s="670"/>
      <c r="F107" s="562"/>
      <c r="G107" s="562"/>
      <c r="H107" s="563"/>
      <c r="I107" s="563"/>
      <c r="J107" s="563"/>
      <c r="K107" s="671"/>
    </row>
    <row r="108" spans="1:11" ht="12.75">
      <c r="A108" s="339">
        <f t="shared" si="1"/>
        <v>93</v>
      </c>
      <c r="B108" s="670"/>
      <c r="C108" s="670"/>
      <c r="D108" s="670"/>
      <c r="E108" s="670"/>
      <c r="F108" s="562"/>
      <c r="G108" s="562"/>
      <c r="H108" s="563"/>
      <c r="I108" s="563"/>
      <c r="J108" s="563"/>
      <c r="K108" s="671"/>
    </row>
    <row r="109" spans="1:11" ht="12.75">
      <c r="A109" s="339">
        <f t="shared" si="1"/>
        <v>94</v>
      </c>
      <c r="B109" s="670"/>
      <c r="C109" s="670"/>
      <c r="D109" s="670"/>
      <c r="E109" s="670"/>
      <c r="F109" s="562"/>
      <c r="G109" s="562"/>
      <c r="H109" s="563"/>
      <c r="I109" s="563"/>
      <c r="J109" s="563"/>
      <c r="K109" s="671"/>
    </row>
    <row r="110" spans="1:11" ht="12.75">
      <c r="A110" s="339">
        <f t="shared" si="1"/>
        <v>95</v>
      </c>
      <c r="B110" s="670"/>
      <c r="C110" s="670"/>
      <c r="D110" s="670"/>
      <c r="E110" s="670"/>
      <c r="F110" s="562"/>
      <c r="G110" s="562"/>
      <c r="H110" s="563"/>
      <c r="I110" s="563"/>
      <c r="J110" s="563"/>
      <c r="K110" s="671"/>
    </row>
    <row r="111" spans="1:11" ht="12.75">
      <c r="A111" s="339">
        <f t="shared" si="1"/>
        <v>96</v>
      </c>
      <c r="B111" s="670"/>
      <c r="C111" s="670"/>
      <c r="D111" s="670"/>
      <c r="E111" s="670"/>
      <c r="F111" s="562"/>
      <c r="G111" s="562"/>
      <c r="H111" s="563"/>
      <c r="I111" s="563"/>
      <c r="J111" s="563"/>
      <c r="K111" s="671"/>
    </row>
    <row r="112" spans="1:11" ht="12.75">
      <c r="A112" s="339">
        <f t="shared" si="1"/>
        <v>97</v>
      </c>
      <c r="B112" s="670"/>
      <c r="C112" s="670"/>
      <c r="D112" s="670"/>
      <c r="E112" s="670"/>
      <c r="F112" s="562"/>
      <c r="G112" s="562"/>
      <c r="H112" s="563"/>
      <c r="I112" s="563"/>
      <c r="J112" s="563"/>
      <c r="K112" s="671"/>
    </row>
    <row r="113" spans="1:11" ht="12.75">
      <c r="A113" s="339">
        <f t="shared" si="1"/>
        <v>98</v>
      </c>
      <c r="B113" s="670"/>
      <c r="C113" s="670"/>
      <c r="D113" s="670"/>
      <c r="E113" s="670"/>
      <c r="F113" s="562"/>
      <c r="G113" s="562"/>
      <c r="H113" s="563"/>
      <c r="I113" s="563"/>
      <c r="J113" s="563"/>
      <c r="K113" s="671"/>
    </row>
    <row r="114" spans="1:11" ht="12.75">
      <c r="A114" s="339">
        <f t="shared" si="1"/>
        <v>99</v>
      </c>
      <c r="B114" s="670"/>
      <c r="C114" s="670"/>
      <c r="D114" s="670"/>
      <c r="E114" s="670"/>
      <c r="F114" s="562"/>
      <c r="G114" s="562"/>
      <c r="H114" s="563"/>
      <c r="I114" s="563"/>
      <c r="J114" s="563"/>
      <c r="K114" s="671"/>
    </row>
    <row r="115" spans="1:11" ht="12.75">
      <c r="A115" s="339">
        <f t="shared" si="1"/>
        <v>100</v>
      </c>
      <c r="B115" s="670"/>
      <c r="C115" s="670"/>
      <c r="D115" s="670"/>
      <c r="E115" s="670"/>
      <c r="F115" s="562"/>
      <c r="G115" s="562"/>
      <c r="H115" s="563"/>
      <c r="I115" s="563"/>
      <c r="J115" s="563"/>
      <c r="K115" s="671"/>
    </row>
    <row r="116" spans="1:11" ht="12.75">
      <c r="A116" s="339">
        <f t="shared" si="1"/>
        <v>101</v>
      </c>
      <c r="B116" s="670"/>
      <c r="C116" s="670"/>
      <c r="D116" s="670"/>
      <c r="E116" s="670"/>
      <c r="F116" s="562"/>
      <c r="G116" s="562"/>
      <c r="H116" s="563"/>
      <c r="I116" s="563"/>
      <c r="J116" s="563"/>
      <c r="K116" s="671"/>
    </row>
    <row r="117" spans="1:11" ht="12.75">
      <c r="A117" s="339">
        <f t="shared" si="1"/>
        <v>102</v>
      </c>
      <c r="B117" s="670"/>
      <c r="C117" s="670"/>
      <c r="D117" s="670"/>
      <c r="E117" s="670"/>
      <c r="F117" s="562"/>
      <c r="G117" s="562"/>
      <c r="H117" s="563"/>
      <c r="I117" s="563"/>
      <c r="J117" s="563"/>
      <c r="K117" s="671"/>
    </row>
    <row r="118" spans="1:11" ht="12.75">
      <c r="A118" s="339">
        <f t="shared" si="1"/>
        <v>103</v>
      </c>
      <c r="B118" s="670"/>
      <c r="C118" s="670"/>
      <c r="D118" s="670"/>
      <c r="E118" s="670"/>
      <c r="F118" s="562"/>
      <c r="G118" s="562"/>
      <c r="H118" s="563"/>
      <c r="I118" s="563"/>
      <c r="J118" s="563"/>
      <c r="K118" s="671"/>
    </row>
    <row r="119" spans="1:11" ht="12.75">
      <c r="A119" s="339">
        <f t="shared" si="1"/>
        <v>104</v>
      </c>
      <c r="B119" s="670"/>
      <c r="C119" s="670"/>
      <c r="D119" s="670"/>
      <c r="E119" s="670"/>
      <c r="F119" s="562"/>
      <c r="G119" s="562"/>
      <c r="H119" s="563"/>
      <c r="I119" s="563"/>
      <c r="J119" s="563"/>
      <c r="K119" s="671"/>
    </row>
    <row r="120" spans="1:11" ht="12.75">
      <c r="A120" s="339">
        <f t="shared" si="1"/>
        <v>105</v>
      </c>
      <c r="B120" s="670"/>
      <c r="C120" s="670"/>
      <c r="D120" s="670"/>
      <c r="E120" s="670"/>
      <c r="F120" s="562"/>
      <c r="G120" s="562"/>
      <c r="H120" s="563"/>
      <c r="I120" s="563"/>
      <c r="J120" s="563"/>
      <c r="K120" s="671"/>
    </row>
    <row r="121" spans="1:11" ht="12.75">
      <c r="A121" s="339">
        <f t="shared" si="1"/>
        <v>106</v>
      </c>
      <c r="B121" s="670"/>
      <c r="C121" s="670"/>
      <c r="D121" s="670"/>
      <c r="E121" s="670"/>
      <c r="F121" s="562"/>
      <c r="G121" s="562"/>
      <c r="H121" s="563"/>
      <c r="I121" s="563"/>
      <c r="J121" s="563"/>
      <c r="K121" s="671"/>
    </row>
    <row r="122" spans="1:11" ht="12.75">
      <c r="A122" s="339">
        <f t="shared" si="1"/>
        <v>107</v>
      </c>
      <c r="B122" s="670"/>
      <c r="C122" s="670"/>
      <c r="D122" s="670"/>
      <c r="E122" s="670"/>
      <c r="F122" s="562"/>
      <c r="G122" s="562"/>
      <c r="H122" s="563"/>
      <c r="I122" s="563"/>
      <c r="J122" s="563"/>
      <c r="K122" s="671"/>
    </row>
    <row r="123" spans="1:11" ht="12.75">
      <c r="A123" s="339">
        <f t="shared" si="1"/>
        <v>108</v>
      </c>
      <c r="B123" s="670"/>
      <c r="C123" s="670"/>
      <c r="D123" s="670"/>
      <c r="E123" s="670"/>
      <c r="F123" s="562"/>
      <c r="G123" s="562"/>
      <c r="H123" s="563"/>
      <c r="I123" s="563"/>
      <c r="J123" s="563"/>
      <c r="K123" s="671"/>
    </row>
    <row r="124" spans="1:11" ht="12.75">
      <c r="A124" s="339">
        <f t="shared" si="1"/>
        <v>109</v>
      </c>
      <c r="B124" s="670"/>
      <c r="C124" s="670"/>
      <c r="D124" s="670"/>
      <c r="E124" s="670"/>
      <c r="F124" s="562"/>
      <c r="G124" s="562"/>
      <c r="H124" s="563"/>
      <c r="I124" s="563"/>
      <c r="J124" s="563"/>
      <c r="K124" s="671"/>
    </row>
    <row r="125" spans="1:11" ht="12.75">
      <c r="A125" s="339">
        <f t="shared" si="1"/>
        <v>110</v>
      </c>
      <c r="B125" s="670"/>
      <c r="C125" s="670"/>
      <c r="D125" s="670"/>
      <c r="E125" s="670"/>
      <c r="F125" s="562"/>
      <c r="G125" s="562"/>
      <c r="H125" s="563"/>
      <c r="I125" s="563"/>
      <c r="J125" s="563"/>
      <c r="K125" s="671"/>
    </row>
    <row r="126" spans="1:11" ht="12.75">
      <c r="A126" s="339">
        <f t="shared" si="1"/>
        <v>111</v>
      </c>
      <c r="B126" s="670"/>
      <c r="C126" s="670"/>
      <c r="D126" s="670"/>
      <c r="E126" s="670"/>
      <c r="F126" s="562"/>
      <c r="G126" s="562"/>
      <c r="H126" s="563"/>
      <c r="I126" s="563"/>
      <c r="J126" s="563"/>
      <c r="K126" s="671"/>
    </row>
    <row r="127" spans="1:11" ht="12.75">
      <c r="A127" s="339">
        <f t="shared" si="1"/>
        <v>112</v>
      </c>
      <c r="B127" s="670"/>
      <c r="C127" s="670"/>
      <c r="D127" s="670"/>
      <c r="E127" s="670"/>
      <c r="F127" s="562"/>
      <c r="G127" s="562"/>
      <c r="H127" s="563"/>
      <c r="I127" s="563"/>
      <c r="J127" s="563"/>
      <c r="K127" s="671"/>
    </row>
    <row r="128" spans="1:11" ht="12.75">
      <c r="A128" s="339">
        <f t="shared" si="1"/>
        <v>113</v>
      </c>
      <c r="B128" s="670"/>
      <c r="C128" s="670"/>
      <c r="D128" s="670"/>
      <c r="E128" s="670"/>
      <c r="F128" s="562"/>
      <c r="G128" s="562"/>
      <c r="H128" s="563"/>
      <c r="I128" s="563"/>
      <c r="J128" s="563"/>
      <c r="K128" s="671"/>
    </row>
    <row r="129" spans="1:11" ht="12.75">
      <c r="A129" s="339">
        <f t="shared" si="1"/>
        <v>114</v>
      </c>
      <c r="B129" s="670"/>
      <c r="C129" s="670"/>
      <c r="D129" s="670"/>
      <c r="E129" s="670"/>
      <c r="F129" s="562"/>
      <c r="G129" s="562"/>
      <c r="H129" s="563"/>
      <c r="I129" s="563"/>
      <c r="J129" s="563"/>
      <c r="K129" s="671"/>
    </row>
    <row r="130" spans="1:11" ht="12.75">
      <c r="A130" s="339">
        <f t="shared" si="1"/>
        <v>115</v>
      </c>
      <c r="B130" s="670"/>
      <c r="C130" s="670"/>
      <c r="D130" s="670"/>
      <c r="E130" s="670"/>
      <c r="F130" s="562"/>
      <c r="G130" s="562"/>
      <c r="H130" s="563"/>
      <c r="I130" s="563"/>
      <c r="J130" s="563"/>
      <c r="K130" s="671"/>
    </row>
    <row r="131" spans="1:11" ht="12.75">
      <c r="A131" s="339">
        <f t="shared" si="1"/>
        <v>116</v>
      </c>
      <c r="B131" s="670"/>
      <c r="C131" s="670"/>
      <c r="D131" s="670"/>
      <c r="E131" s="670"/>
      <c r="F131" s="562"/>
      <c r="G131" s="562"/>
      <c r="H131" s="563"/>
      <c r="I131" s="563"/>
      <c r="J131" s="563"/>
      <c r="K131" s="671"/>
    </row>
    <row r="132" spans="1:11" ht="12.75">
      <c r="A132" s="339">
        <f t="shared" si="1"/>
        <v>117</v>
      </c>
      <c r="B132" s="670"/>
      <c r="C132" s="670"/>
      <c r="D132" s="670"/>
      <c r="E132" s="670"/>
      <c r="F132" s="562"/>
      <c r="G132" s="562"/>
      <c r="H132" s="563"/>
      <c r="I132" s="563"/>
      <c r="J132" s="563"/>
      <c r="K132" s="671"/>
    </row>
    <row r="133" spans="1:11" ht="12.75">
      <c r="A133" s="339">
        <f t="shared" si="1"/>
        <v>118</v>
      </c>
      <c r="B133" s="670"/>
      <c r="C133" s="670"/>
      <c r="D133" s="670"/>
      <c r="E133" s="670"/>
      <c r="F133" s="562"/>
      <c r="G133" s="562"/>
      <c r="H133" s="563"/>
      <c r="I133" s="563"/>
      <c r="J133" s="563"/>
      <c r="K133" s="671"/>
    </row>
    <row r="134" spans="1:11" ht="12.75">
      <c r="A134" s="339">
        <f t="shared" si="1"/>
        <v>119</v>
      </c>
      <c r="B134" s="670"/>
      <c r="C134" s="670"/>
      <c r="D134" s="670"/>
      <c r="E134" s="670"/>
      <c r="F134" s="562"/>
      <c r="G134" s="562"/>
      <c r="H134" s="563"/>
      <c r="I134" s="563"/>
      <c r="J134" s="563"/>
      <c r="K134" s="671"/>
    </row>
    <row r="135" spans="1:11" ht="12.75">
      <c r="A135" s="339">
        <f t="shared" si="1"/>
        <v>120</v>
      </c>
      <c r="B135" s="670"/>
      <c r="C135" s="670"/>
      <c r="D135" s="670"/>
      <c r="E135" s="670"/>
      <c r="F135" s="562"/>
      <c r="G135" s="562"/>
      <c r="H135" s="563"/>
      <c r="I135" s="563"/>
      <c r="J135" s="563"/>
      <c r="K135" s="671"/>
    </row>
    <row r="136" spans="1:11" ht="12.75">
      <c r="A136" s="339">
        <f t="shared" si="1"/>
        <v>121</v>
      </c>
      <c r="B136" s="670"/>
      <c r="C136" s="670"/>
      <c r="D136" s="670"/>
      <c r="E136" s="670"/>
      <c r="F136" s="562"/>
      <c r="G136" s="562"/>
      <c r="H136" s="563"/>
      <c r="I136" s="563"/>
      <c r="J136" s="563"/>
      <c r="K136" s="671"/>
    </row>
    <row r="137" spans="1:11" ht="12.75">
      <c r="A137" s="339">
        <f t="shared" si="1"/>
        <v>122</v>
      </c>
      <c r="B137" s="670"/>
      <c r="C137" s="670"/>
      <c r="D137" s="670"/>
      <c r="E137" s="670"/>
      <c r="F137" s="562"/>
      <c r="G137" s="562"/>
      <c r="H137" s="563"/>
      <c r="I137" s="563"/>
      <c r="J137" s="563"/>
      <c r="K137" s="671"/>
    </row>
    <row r="138" spans="1:11" ht="12.75">
      <c r="A138" s="339">
        <f t="shared" si="1"/>
        <v>123</v>
      </c>
      <c r="B138" s="670"/>
      <c r="C138" s="670"/>
      <c r="D138" s="670"/>
      <c r="E138" s="670"/>
      <c r="F138" s="562"/>
      <c r="G138" s="562"/>
      <c r="H138" s="563"/>
      <c r="I138" s="563"/>
      <c r="J138" s="563"/>
      <c r="K138" s="671"/>
    </row>
    <row r="139" spans="1:11" ht="12.75">
      <c r="A139" s="339">
        <f t="shared" si="1"/>
        <v>124</v>
      </c>
      <c r="B139" s="670"/>
      <c r="C139" s="670"/>
      <c r="D139" s="670"/>
      <c r="E139" s="670"/>
      <c r="F139" s="562"/>
      <c r="G139" s="562"/>
      <c r="H139" s="563"/>
      <c r="I139" s="563"/>
      <c r="J139" s="563"/>
      <c r="K139" s="671"/>
    </row>
    <row r="140" spans="1:11" ht="12.75">
      <c r="A140" s="339">
        <f t="shared" si="1"/>
        <v>125</v>
      </c>
      <c r="B140" s="670"/>
      <c r="C140" s="670"/>
      <c r="D140" s="670"/>
      <c r="E140" s="670"/>
      <c r="F140" s="562"/>
      <c r="G140" s="562"/>
      <c r="H140" s="563"/>
      <c r="I140" s="563"/>
      <c r="J140" s="563"/>
      <c r="K140" s="671"/>
    </row>
    <row r="141" spans="1:11" ht="12.75">
      <c r="A141" s="339">
        <f t="shared" si="1"/>
        <v>126</v>
      </c>
      <c r="B141" s="670"/>
      <c r="C141" s="670"/>
      <c r="D141" s="670"/>
      <c r="E141" s="670"/>
      <c r="F141" s="562"/>
      <c r="G141" s="562"/>
      <c r="H141" s="563"/>
      <c r="I141" s="563"/>
      <c r="J141" s="563"/>
      <c r="K141" s="671"/>
    </row>
    <row r="142" spans="1:11" ht="12.75">
      <c r="A142" s="339">
        <f t="shared" si="1"/>
        <v>127</v>
      </c>
      <c r="B142" s="670"/>
      <c r="C142" s="670"/>
      <c r="D142" s="670"/>
      <c r="E142" s="670"/>
      <c r="F142" s="562"/>
      <c r="G142" s="562"/>
      <c r="H142" s="563"/>
      <c r="I142" s="563"/>
      <c r="J142" s="563"/>
      <c r="K142" s="671"/>
    </row>
    <row r="143" spans="1:11" ht="12.75">
      <c r="A143" s="339">
        <f t="shared" si="1"/>
        <v>128</v>
      </c>
      <c r="B143" s="670"/>
      <c r="C143" s="670"/>
      <c r="D143" s="670"/>
      <c r="E143" s="670"/>
      <c r="F143" s="562"/>
      <c r="G143" s="562"/>
      <c r="H143" s="563"/>
      <c r="I143" s="563"/>
      <c r="J143" s="563"/>
      <c r="K143" s="671"/>
    </row>
    <row r="144" spans="1:11" ht="12.75">
      <c r="A144" s="339">
        <f t="shared" si="1"/>
        <v>129</v>
      </c>
      <c r="B144" s="670"/>
      <c r="C144" s="670"/>
      <c r="D144" s="670"/>
      <c r="E144" s="670"/>
      <c r="F144" s="562"/>
      <c r="G144" s="562"/>
      <c r="H144" s="563"/>
      <c r="I144" s="563"/>
      <c r="J144" s="563"/>
      <c r="K144" s="671"/>
    </row>
    <row r="145" spans="1:11" ht="12.75">
      <c r="A145" s="339">
        <f t="shared" si="1"/>
        <v>130</v>
      </c>
      <c r="B145" s="670"/>
      <c r="C145" s="670"/>
      <c r="D145" s="670"/>
      <c r="E145" s="670"/>
      <c r="F145" s="562"/>
      <c r="G145" s="562"/>
      <c r="H145" s="563"/>
      <c r="I145" s="563"/>
      <c r="J145" s="563"/>
      <c r="K145" s="671"/>
    </row>
    <row r="146" spans="1:11" ht="12.75">
      <c r="A146" s="339">
        <f aca="true" t="shared" si="2" ref="A146:A209">1+A145</f>
        <v>131</v>
      </c>
      <c r="B146" s="670"/>
      <c r="C146" s="670"/>
      <c r="D146" s="670"/>
      <c r="E146" s="670"/>
      <c r="F146" s="562"/>
      <c r="G146" s="562"/>
      <c r="H146" s="563"/>
      <c r="I146" s="563"/>
      <c r="J146" s="563"/>
      <c r="K146" s="671"/>
    </row>
    <row r="147" spans="1:11" ht="12.75">
      <c r="A147" s="339">
        <f t="shared" si="2"/>
        <v>132</v>
      </c>
      <c r="B147" s="670"/>
      <c r="C147" s="670"/>
      <c r="D147" s="670"/>
      <c r="E147" s="670"/>
      <c r="F147" s="562"/>
      <c r="G147" s="562"/>
      <c r="H147" s="563"/>
      <c r="I147" s="563"/>
      <c r="J147" s="563"/>
      <c r="K147" s="671"/>
    </row>
    <row r="148" spans="1:11" ht="12.75">
      <c r="A148" s="339">
        <f t="shared" si="2"/>
        <v>133</v>
      </c>
      <c r="B148" s="670"/>
      <c r="C148" s="670"/>
      <c r="D148" s="670"/>
      <c r="E148" s="670"/>
      <c r="F148" s="562"/>
      <c r="G148" s="562"/>
      <c r="H148" s="563"/>
      <c r="I148" s="563"/>
      <c r="J148" s="563"/>
      <c r="K148" s="671"/>
    </row>
    <row r="149" spans="1:11" ht="12.75">
      <c r="A149" s="339">
        <f t="shared" si="2"/>
        <v>134</v>
      </c>
      <c r="B149" s="670"/>
      <c r="C149" s="670"/>
      <c r="D149" s="670"/>
      <c r="E149" s="670"/>
      <c r="F149" s="562"/>
      <c r="G149" s="562"/>
      <c r="H149" s="563"/>
      <c r="I149" s="563"/>
      <c r="J149" s="563"/>
      <c r="K149" s="671"/>
    </row>
    <row r="150" spans="1:11" ht="12.75">
      <c r="A150" s="339">
        <f t="shared" si="2"/>
        <v>135</v>
      </c>
      <c r="B150" s="670"/>
      <c r="C150" s="670"/>
      <c r="D150" s="670"/>
      <c r="E150" s="670"/>
      <c r="F150" s="562"/>
      <c r="G150" s="562"/>
      <c r="H150" s="563"/>
      <c r="I150" s="563"/>
      <c r="J150" s="563"/>
      <c r="K150" s="671"/>
    </row>
    <row r="151" spans="1:11" ht="12.75">
      <c r="A151" s="339">
        <f t="shared" si="2"/>
        <v>136</v>
      </c>
      <c r="B151" s="670"/>
      <c r="C151" s="670"/>
      <c r="D151" s="670"/>
      <c r="E151" s="670"/>
      <c r="F151" s="562"/>
      <c r="G151" s="562"/>
      <c r="H151" s="563"/>
      <c r="I151" s="563"/>
      <c r="J151" s="563"/>
      <c r="K151" s="671"/>
    </row>
    <row r="152" spans="1:11" ht="12.75">
      <c r="A152" s="339">
        <f t="shared" si="2"/>
        <v>137</v>
      </c>
      <c r="B152" s="670"/>
      <c r="C152" s="670"/>
      <c r="D152" s="670"/>
      <c r="E152" s="670"/>
      <c r="F152" s="562"/>
      <c r="G152" s="562"/>
      <c r="H152" s="563"/>
      <c r="I152" s="563"/>
      <c r="J152" s="563"/>
      <c r="K152" s="671"/>
    </row>
    <row r="153" spans="1:11" ht="12.75">
      <c r="A153" s="339">
        <f t="shared" si="2"/>
        <v>138</v>
      </c>
      <c r="B153" s="670"/>
      <c r="C153" s="670"/>
      <c r="D153" s="670"/>
      <c r="E153" s="670"/>
      <c r="F153" s="562"/>
      <c r="G153" s="562"/>
      <c r="H153" s="563"/>
      <c r="I153" s="563"/>
      <c r="J153" s="563"/>
      <c r="K153" s="671"/>
    </row>
    <row r="154" spans="1:11" ht="12.75">
      <c r="A154" s="339">
        <f t="shared" si="2"/>
        <v>139</v>
      </c>
      <c r="B154" s="670"/>
      <c r="C154" s="670"/>
      <c r="D154" s="670"/>
      <c r="E154" s="670"/>
      <c r="F154" s="562"/>
      <c r="G154" s="562"/>
      <c r="H154" s="563"/>
      <c r="I154" s="563"/>
      <c r="J154" s="563"/>
      <c r="K154" s="671"/>
    </row>
    <row r="155" spans="1:11" ht="12.75">
      <c r="A155" s="339">
        <f t="shared" si="2"/>
        <v>140</v>
      </c>
      <c r="B155" s="670"/>
      <c r="C155" s="670"/>
      <c r="D155" s="670"/>
      <c r="E155" s="670"/>
      <c r="F155" s="562"/>
      <c r="G155" s="562"/>
      <c r="H155" s="563"/>
      <c r="I155" s="563"/>
      <c r="J155" s="563"/>
      <c r="K155" s="671"/>
    </row>
    <row r="156" spans="1:11" ht="12.75">
      <c r="A156" s="339">
        <f t="shared" si="2"/>
        <v>141</v>
      </c>
      <c r="B156" s="670"/>
      <c r="C156" s="670"/>
      <c r="D156" s="670"/>
      <c r="E156" s="670"/>
      <c r="F156" s="562"/>
      <c r="G156" s="562"/>
      <c r="H156" s="563"/>
      <c r="I156" s="563"/>
      <c r="J156" s="563"/>
      <c r="K156" s="671"/>
    </row>
    <row r="157" spans="1:11" ht="12.75">
      <c r="A157" s="339">
        <f t="shared" si="2"/>
        <v>142</v>
      </c>
      <c r="B157" s="670"/>
      <c r="C157" s="670"/>
      <c r="D157" s="670"/>
      <c r="E157" s="670"/>
      <c r="F157" s="562"/>
      <c r="G157" s="562"/>
      <c r="H157" s="563"/>
      <c r="I157" s="563"/>
      <c r="J157" s="563"/>
      <c r="K157" s="671"/>
    </row>
    <row r="158" spans="1:11" ht="12.75">
      <c r="A158" s="339">
        <f t="shared" si="2"/>
        <v>143</v>
      </c>
      <c r="B158" s="670"/>
      <c r="C158" s="670"/>
      <c r="D158" s="670"/>
      <c r="E158" s="670"/>
      <c r="F158" s="562"/>
      <c r="G158" s="562"/>
      <c r="H158" s="563"/>
      <c r="I158" s="563"/>
      <c r="J158" s="563"/>
      <c r="K158" s="671"/>
    </row>
    <row r="159" spans="1:11" ht="12.75">
      <c r="A159" s="339">
        <f t="shared" si="2"/>
        <v>144</v>
      </c>
      <c r="B159" s="670"/>
      <c r="C159" s="670"/>
      <c r="D159" s="670"/>
      <c r="E159" s="670"/>
      <c r="F159" s="562"/>
      <c r="G159" s="562"/>
      <c r="H159" s="563"/>
      <c r="I159" s="563"/>
      <c r="J159" s="563"/>
      <c r="K159" s="671"/>
    </row>
    <row r="160" spans="1:11" ht="12.75">
      <c r="A160" s="339">
        <f t="shared" si="2"/>
        <v>145</v>
      </c>
      <c r="B160" s="670"/>
      <c r="C160" s="670"/>
      <c r="D160" s="670"/>
      <c r="E160" s="670"/>
      <c r="F160" s="562"/>
      <c r="G160" s="562"/>
      <c r="H160" s="563"/>
      <c r="I160" s="563"/>
      <c r="J160" s="563"/>
      <c r="K160" s="671"/>
    </row>
    <row r="161" spans="1:11" ht="12.75">
      <c r="A161" s="339">
        <f t="shared" si="2"/>
        <v>146</v>
      </c>
      <c r="B161" s="670"/>
      <c r="C161" s="670"/>
      <c r="D161" s="670"/>
      <c r="E161" s="670"/>
      <c r="F161" s="562"/>
      <c r="G161" s="562"/>
      <c r="H161" s="563"/>
      <c r="I161" s="563"/>
      <c r="J161" s="563"/>
      <c r="K161" s="671"/>
    </row>
    <row r="162" spans="1:11" ht="12.75">
      <c r="A162" s="339">
        <f t="shared" si="2"/>
        <v>147</v>
      </c>
      <c r="B162" s="670"/>
      <c r="C162" s="670"/>
      <c r="D162" s="670"/>
      <c r="E162" s="670"/>
      <c r="F162" s="562"/>
      <c r="G162" s="562"/>
      <c r="H162" s="563"/>
      <c r="I162" s="563"/>
      <c r="J162" s="563"/>
      <c r="K162" s="671"/>
    </row>
    <row r="163" spans="1:11" ht="12.75">
      <c r="A163" s="339">
        <f t="shared" si="2"/>
        <v>148</v>
      </c>
      <c r="B163" s="670"/>
      <c r="C163" s="670"/>
      <c r="D163" s="670"/>
      <c r="E163" s="670"/>
      <c r="F163" s="562"/>
      <c r="G163" s="562"/>
      <c r="H163" s="563"/>
      <c r="I163" s="563"/>
      <c r="J163" s="563"/>
      <c r="K163" s="671"/>
    </row>
    <row r="164" spans="1:11" ht="12.75">
      <c r="A164" s="339">
        <f t="shared" si="2"/>
        <v>149</v>
      </c>
      <c r="B164" s="670"/>
      <c r="C164" s="670"/>
      <c r="D164" s="670"/>
      <c r="E164" s="670"/>
      <c r="F164" s="562"/>
      <c r="G164" s="562"/>
      <c r="H164" s="563"/>
      <c r="I164" s="563"/>
      <c r="J164" s="563"/>
      <c r="K164" s="671"/>
    </row>
    <row r="165" spans="1:11" ht="12.75">
      <c r="A165" s="339">
        <f t="shared" si="2"/>
        <v>150</v>
      </c>
      <c r="B165" s="670"/>
      <c r="C165" s="670"/>
      <c r="D165" s="670"/>
      <c r="E165" s="670"/>
      <c r="F165" s="562"/>
      <c r="G165" s="562"/>
      <c r="H165" s="563"/>
      <c r="I165" s="563"/>
      <c r="J165" s="563"/>
      <c r="K165" s="671"/>
    </row>
    <row r="166" spans="1:11" ht="12.75">
      <c r="A166" s="339">
        <f t="shared" si="2"/>
        <v>151</v>
      </c>
      <c r="B166" s="670"/>
      <c r="C166" s="670"/>
      <c r="D166" s="670"/>
      <c r="E166" s="670"/>
      <c r="F166" s="562"/>
      <c r="G166" s="562"/>
      <c r="H166" s="563"/>
      <c r="I166" s="563"/>
      <c r="J166" s="563"/>
      <c r="K166" s="671"/>
    </row>
    <row r="167" spans="1:11" ht="12.75">
      <c r="A167" s="339">
        <f t="shared" si="2"/>
        <v>152</v>
      </c>
      <c r="B167" s="670"/>
      <c r="C167" s="670"/>
      <c r="D167" s="670"/>
      <c r="E167" s="670"/>
      <c r="F167" s="562"/>
      <c r="G167" s="562"/>
      <c r="H167" s="563"/>
      <c r="I167" s="563"/>
      <c r="J167" s="563"/>
      <c r="K167" s="671"/>
    </row>
    <row r="168" spans="1:11" ht="12.75">
      <c r="A168" s="339">
        <f t="shared" si="2"/>
        <v>153</v>
      </c>
      <c r="B168" s="670"/>
      <c r="C168" s="670"/>
      <c r="D168" s="670"/>
      <c r="E168" s="670"/>
      <c r="F168" s="562"/>
      <c r="G168" s="562"/>
      <c r="H168" s="563"/>
      <c r="I168" s="563"/>
      <c r="J168" s="563"/>
      <c r="K168" s="671"/>
    </row>
    <row r="169" spans="1:11" ht="12.75">
      <c r="A169" s="339">
        <f t="shared" si="2"/>
        <v>154</v>
      </c>
      <c r="B169" s="670"/>
      <c r="C169" s="670"/>
      <c r="D169" s="670"/>
      <c r="E169" s="670"/>
      <c r="F169" s="562"/>
      <c r="G169" s="562"/>
      <c r="H169" s="563"/>
      <c r="I169" s="563"/>
      <c r="J169" s="563"/>
      <c r="K169" s="671"/>
    </row>
    <row r="170" spans="1:11" ht="12.75">
      <c r="A170" s="339">
        <f t="shared" si="2"/>
        <v>155</v>
      </c>
      <c r="B170" s="670"/>
      <c r="C170" s="670"/>
      <c r="D170" s="670"/>
      <c r="E170" s="670"/>
      <c r="F170" s="562"/>
      <c r="G170" s="562"/>
      <c r="H170" s="563"/>
      <c r="I170" s="563"/>
      <c r="J170" s="563"/>
      <c r="K170" s="671"/>
    </row>
    <row r="171" spans="1:11" ht="12.75">
      <c r="A171" s="339">
        <f t="shared" si="2"/>
        <v>156</v>
      </c>
      <c r="B171" s="670"/>
      <c r="C171" s="670"/>
      <c r="D171" s="670"/>
      <c r="E171" s="670"/>
      <c r="F171" s="562"/>
      <c r="G171" s="562"/>
      <c r="H171" s="563"/>
      <c r="I171" s="563"/>
      <c r="J171" s="563"/>
      <c r="K171" s="671"/>
    </row>
    <row r="172" spans="1:11" ht="12.75">
      <c r="A172" s="339">
        <f t="shared" si="2"/>
        <v>157</v>
      </c>
      <c r="B172" s="670"/>
      <c r="C172" s="670"/>
      <c r="D172" s="670"/>
      <c r="E172" s="670"/>
      <c r="F172" s="562"/>
      <c r="G172" s="562"/>
      <c r="H172" s="563"/>
      <c r="I172" s="563"/>
      <c r="J172" s="563"/>
      <c r="K172" s="671"/>
    </row>
    <row r="173" spans="1:11" ht="12.75">
      <c r="A173" s="339">
        <f t="shared" si="2"/>
        <v>158</v>
      </c>
      <c r="B173" s="670"/>
      <c r="C173" s="670"/>
      <c r="D173" s="670"/>
      <c r="E173" s="670"/>
      <c r="F173" s="562"/>
      <c r="G173" s="562"/>
      <c r="H173" s="563"/>
      <c r="I173" s="563"/>
      <c r="J173" s="563"/>
      <c r="K173" s="671"/>
    </row>
    <row r="174" spans="1:11" ht="12.75">
      <c r="A174" s="339">
        <f t="shared" si="2"/>
        <v>159</v>
      </c>
      <c r="B174" s="670"/>
      <c r="C174" s="670"/>
      <c r="D174" s="670"/>
      <c r="E174" s="670"/>
      <c r="F174" s="562"/>
      <c r="G174" s="562"/>
      <c r="H174" s="563"/>
      <c r="I174" s="563"/>
      <c r="J174" s="563"/>
      <c r="K174" s="671"/>
    </row>
    <row r="175" spans="1:11" ht="12.75">
      <c r="A175" s="339">
        <f t="shared" si="2"/>
        <v>160</v>
      </c>
      <c r="B175" s="670"/>
      <c r="C175" s="670"/>
      <c r="D175" s="670"/>
      <c r="E175" s="670"/>
      <c r="F175" s="562"/>
      <c r="G175" s="562"/>
      <c r="H175" s="563"/>
      <c r="I175" s="563"/>
      <c r="J175" s="563"/>
      <c r="K175" s="671"/>
    </row>
    <row r="176" spans="1:11" ht="12.75">
      <c r="A176" s="339">
        <f t="shared" si="2"/>
        <v>161</v>
      </c>
      <c r="B176" s="670"/>
      <c r="C176" s="670"/>
      <c r="D176" s="670"/>
      <c r="E176" s="670"/>
      <c r="F176" s="562"/>
      <c r="G176" s="562"/>
      <c r="H176" s="563"/>
      <c r="I176" s="563"/>
      <c r="J176" s="563"/>
      <c r="K176" s="671"/>
    </row>
    <row r="177" spans="1:11" ht="12.75">
      <c r="A177" s="339">
        <f t="shared" si="2"/>
        <v>162</v>
      </c>
      <c r="B177" s="670"/>
      <c r="C177" s="670"/>
      <c r="D177" s="670"/>
      <c r="E177" s="670"/>
      <c r="F177" s="562"/>
      <c r="G177" s="562"/>
      <c r="H177" s="563"/>
      <c r="I177" s="563"/>
      <c r="J177" s="563"/>
      <c r="K177" s="671"/>
    </row>
    <row r="178" spans="1:11" ht="12.75">
      <c r="A178" s="339">
        <f t="shared" si="2"/>
        <v>163</v>
      </c>
      <c r="B178" s="670"/>
      <c r="C178" s="670"/>
      <c r="D178" s="670"/>
      <c r="E178" s="670"/>
      <c r="F178" s="562"/>
      <c r="G178" s="562"/>
      <c r="H178" s="563"/>
      <c r="I178" s="563"/>
      <c r="J178" s="563"/>
      <c r="K178" s="671"/>
    </row>
    <row r="179" spans="1:11" ht="12.75">
      <c r="A179" s="339">
        <f t="shared" si="2"/>
        <v>164</v>
      </c>
      <c r="B179" s="670"/>
      <c r="C179" s="670"/>
      <c r="D179" s="670"/>
      <c r="E179" s="670"/>
      <c r="F179" s="562"/>
      <c r="G179" s="562"/>
      <c r="H179" s="563"/>
      <c r="I179" s="563"/>
      <c r="J179" s="563"/>
      <c r="K179" s="671"/>
    </row>
    <row r="180" spans="1:11" ht="12.75">
      <c r="A180" s="339">
        <f t="shared" si="2"/>
        <v>165</v>
      </c>
      <c r="B180" s="670"/>
      <c r="C180" s="670"/>
      <c r="D180" s="670"/>
      <c r="E180" s="670"/>
      <c r="F180" s="562"/>
      <c r="G180" s="562"/>
      <c r="H180" s="563"/>
      <c r="I180" s="563"/>
      <c r="J180" s="563"/>
      <c r="K180" s="671"/>
    </row>
    <row r="181" spans="1:11" ht="12.75">
      <c r="A181" s="339">
        <f t="shared" si="2"/>
        <v>166</v>
      </c>
      <c r="B181" s="670"/>
      <c r="C181" s="670"/>
      <c r="D181" s="670"/>
      <c r="E181" s="670"/>
      <c r="F181" s="562"/>
      <c r="G181" s="562"/>
      <c r="H181" s="563"/>
      <c r="I181" s="563"/>
      <c r="J181" s="563"/>
      <c r="K181" s="671"/>
    </row>
    <row r="182" spans="1:11" ht="12.75">
      <c r="A182" s="339">
        <f t="shared" si="2"/>
        <v>167</v>
      </c>
      <c r="B182" s="670"/>
      <c r="C182" s="670"/>
      <c r="D182" s="670"/>
      <c r="E182" s="670"/>
      <c r="F182" s="562"/>
      <c r="G182" s="562"/>
      <c r="H182" s="563"/>
      <c r="I182" s="563"/>
      <c r="J182" s="563"/>
      <c r="K182" s="671"/>
    </row>
    <row r="183" spans="1:11" ht="12.75">
      <c r="A183" s="339">
        <f t="shared" si="2"/>
        <v>168</v>
      </c>
      <c r="B183" s="670"/>
      <c r="C183" s="670"/>
      <c r="D183" s="670"/>
      <c r="E183" s="670"/>
      <c r="F183" s="562"/>
      <c r="G183" s="562"/>
      <c r="H183" s="563"/>
      <c r="I183" s="563"/>
      <c r="J183" s="563"/>
      <c r="K183" s="671"/>
    </row>
    <row r="184" spans="1:11" ht="12.75">
      <c r="A184" s="339">
        <f t="shared" si="2"/>
        <v>169</v>
      </c>
      <c r="B184" s="670"/>
      <c r="C184" s="670"/>
      <c r="D184" s="670"/>
      <c r="E184" s="670"/>
      <c r="F184" s="562"/>
      <c r="G184" s="562"/>
      <c r="H184" s="563"/>
      <c r="I184" s="563"/>
      <c r="J184" s="563"/>
      <c r="K184" s="671"/>
    </row>
    <row r="185" spans="1:11" ht="12.75">
      <c r="A185" s="339">
        <f t="shared" si="2"/>
        <v>170</v>
      </c>
      <c r="B185" s="670"/>
      <c r="C185" s="670"/>
      <c r="D185" s="670"/>
      <c r="E185" s="670"/>
      <c r="F185" s="562"/>
      <c r="G185" s="562"/>
      <c r="H185" s="563"/>
      <c r="I185" s="563"/>
      <c r="J185" s="563"/>
      <c r="K185" s="671"/>
    </row>
    <row r="186" spans="1:11" ht="12.75">
      <c r="A186" s="339">
        <f t="shared" si="2"/>
        <v>171</v>
      </c>
      <c r="B186" s="670"/>
      <c r="C186" s="670"/>
      <c r="D186" s="670"/>
      <c r="E186" s="670"/>
      <c r="F186" s="562"/>
      <c r="G186" s="562"/>
      <c r="H186" s="563"/>
      <c r="I186" s="563"/>
      <c r="J186" s="563"/>
      <c r="K186" s="671"/>
    </row>
    <row r="187" spans="1:11" ht="12.75">
      <c r="A187" s="339">
        <f t="shared" si="2"/>
        <v>172</v>
      </c>
      <c r="B187" s="670"/>
      <c r="C187" s="670"/>
      <c r="D187" s="670"/>
      <c r="E187" s="670"/>
      <c r="F187" s="562"/>
      <c r="G187" s="562"/>
      <c r="H187" s="563"/>
      <c r="I187" s="563"/>
      <c r="J187" s="563"/>
      <c r="K187" s="671"/>
    </row>
    <row r="188" spans="1:11" ht="12.75">
      <c r="A188" s="339">
        <f t="shared" si="2"/>
        <v>173</v>
      </c>
      <c r="B188" s="670"/>
      <c r="C188" s="670"/>
      <c r="D188" s="670"/>
      <c r="E188" s="670"/>
      <c r="F188" s="562"/>
      <c r="G188" s="562"/>
      <c r="H188" s="563"/>
      <c r="I188" s="563"/>
      <c r="J188" s="563"/>
      <c r="K188" s="671"/>
    </row>
    <row r="189" spans="1:11" ht="12.75">
      <c r="A189" s="339">
        <f t="shared" si="2"/>
        <v>174</v>
      </c>
      <c r="B189" s="670"/>
      <c r="C189" s="670"/>
      <c r="D189" s="670"/>
      <c r="E189" s="670"/>
      <c r="F189" s="562"/>
      <c r="G189" s="562"/>
      <c r="H189" s="563"/>
      <c r="I189" s="563"/>
      <c r="J189" s="563"/>
      <c r="K189" s="671"/>
    </row>
    <row r="190" spans="1:11" ht="12.75">
      <c r="A190" s="339">
        <f t="shared" si="2"/>
        <v>175</v>
      </c>
      <c r="B190" s="670"/>
      <c r="C190" s="670"/>
      <c r="D190" s="670"/>
      <c r="E190" s="670"/>
      <c r="F190" s="562"/>
      <c r="G190" s="562"/>
      <c r="H190" s="563"/>
      <c r="I190" s="563"/>
      <c r="J190" s="563"/>
      <c r="K190" s="671"/>
    </row>
    <row r="191" spans="1:11" ht="12.75">
      <c r="A191" s="339">
        <f t="shared" si="2"/>
        <v>176</v>
      </c>
      <c r="B191" s="670"/>
      <c r="C191" s="670"/>
      <c r="D191" s="670"/>
      <c r="E191" s="670"/>
      <c r="F191" s="562"/>
      <c r="G191" s="562"/>
      <c r="H191" s="563"/>
      <c r="I191" s="563"/>
      <c r="J191" s="563"/>
      <c r="K191" s="671"/>
    </row>
    <row r="192" spans="1:11" ht="12.75">
      <c r="A192" s="339">
        <f t="shared" si="2"/>
        <v>177</v>
      </c>
      <c r="B192" s="670"/>
      <c r="C192" s="670"/>
      <c r="D192" s="670"/>
      <c r="E192" s="670"/>
      <c r="F192" s="562"/>
      <c r="G192" s="562"/>
      <c r="H192" s="563"/>
      <c r="I192" s="563"/>
      <c r="J192" s="563"/>
      <c r="K192" s="671"/>
    </row>
    <row r="193" spans="1:11" ht="12.75">
      <c r="A193" s="339">
        <f t="shared" si="2"/>
        <v>178</v>
      </c>
      <c r="B193" s="670"/>
      <c r="C193" s="670"/>
      <c r="D193" s="670"/>
      <c r="E193" s="670"/>
      <c r="F193" s="562"/>
      <c r="G193" s="562"/>
      <c r="H193" s="563"/>
      <c r="I193" s="563"/>
      <c r="J193" s="563"/>
      <c r="K193" s="671"/>
    </row>
    <row r="194" spans="1:11" ht="12.75">
      <c r="A194" s="339">
        <f t="shared" si="2"/>
        <v>179</v>
      </c>
      <c r="B194" s="670"/>
      <c r="C194" s="670"/>
      <c r="D194" s="670"/>
      <c r="E194" s="670"/>
      <c r="F194" s="562"/>
      <c r="G194" s="562"/>
      <c r="H194" s="563"/>
      <c r="I194" s="563"/>
      <c r="J194" s="563"/>
      <c r="K194" s="671"/>
    </row>
    <row r="195" spans="1:11" ht="12.75">
      <c r="A195" s="339">
        <f t="shared" si="2"/>
        <v>180</v>
      </c>
      <c r="B195" s="670"/>
      <c r="C195" s="670"/>
      <c r="D195" s="670"/>
      <c r="E195" s="670"/>
      <c r="F195" s="562"/>
      <c r="G195" s="562"/>
      <c r="H195" s="563"/>
      <c r="I195" s="563"/>
      <c r="J195" s="563"/>
      <c r="K195" s="671"/>
    </row>
    <row r="196" spans="1:11" ht="12.75">
      <c r="A196" s="339">
        <f t="shared" si="2"/>
        <v>181</v>
      </c>
      <c r="B196" s="670"/>
      <c r="C196" s="670"/>
      <c r="D196" s="670"/>
      <c r="E196" s="670"/>
      <c r="F196" s="562"/>
      <c r="G196" s="562"/>
      <c r="H196" s="563"/>
      <c r="I196" s="563"/>
      <c r="J196" s="563"/>
      <c r="K196" s="671"/>
    </row>
    <row r="197" spans="1:11" ht="12.75">
      <c r="A197" s="339">
        <f t="shared" si="2"/>
        <v>182</v>
      </c>
      <c r="B197" s="670"/>
      <c r="C197" s="670"/>
      <c r="D197" s="670"/>
      <c r="E197" s="670"/>
      <c r="F197" s="562"/>
      <c r="G197" s="562"/>
      <c r="H197" s="563"/>
      <c r="I197" s="563"/>
      <c r="J197" s="563"/>
      <c r="K197" s="671"/>
    </row>
    <row r="198" spans="1:11" ht="12.75">
      <c r="A198" s="339">
        <f t="shared" si="2"/>
        <v>183</v>
      </c>
      <c r="B198" s="670"/>
      <c r="C198" s="670"/>
      <c r="D198" s="670"/>
      <c r="E198" s="670"/>
      <c r="F198" s="562"/>
      <c r="G198" s="562"/>
      <c r="H198" s="563"/>
      <c r="I198" s="563"/>
      <c r="J198" s="563"/>
      <c r="K198" s="671"/>
    </row>
    <row r="199" spans="1:11" ht="12.75">
      <c r="A199" s="339">
        <f t="shared" si="2"/>
        <v>184</v>
      </c>
      <c r="B199" s="670"/>
      <c r="C199" s="670"/>
      <c r="D199" s="670"/>
      <c r="E199" s="670"/>
      <c r="F199" s="562"/>
      <c r="G199" s="562"/>
      <c r="H199" s="563"/>
      <c r="I199" s="563"/>
      <c r="J199" s="563"/>
      <c r="K199" s="671"/>
    </row>
    <row r="200" spans="1:11" ht="12.75">
      <c r="A200" s="339">
        <f t="shared" si="2"/>
        <v>185</v>
      </c>
      <c r="B200" s="670"/>
      <c r="C200" s="670"/>
      <c r="D200" s="670"/>
      <c r="E200" s="670"/>
      <c r="F200" s="562"/>
      <c r="G200" s="562"/>
      <c r="H200" s="563"/>
      <c r="I200" s="563"/>
      <c r="J200" s="563"/>
      <c r="K200" s="671"/>
    </row>
    <row r="201" spans="1:11" ht="12.75">
      <c r="A201" s="339">
        <f t="shared" si="2"/>
        <v>186</v>
      </c>
      <c r="B201" s="670"/>
      <c r="C201" s="670"/>
      <c r="D201" s="670"/>
      <c r="E201" s="670"/>
      <c r="F201" s="562"/>
      <c r="G201" s="562"/>
      <c r="H201" s="563"/>
      <c r="I201" s="563"/>
      <c r="J201" s="563"/>
      <c r="K201" s="671"/>
    </row>
    <row r="202" spans="1:11" ht="12.75">
      <c r="A202" s="339">
        <f t="shared" si="2"/>
        <v>187</v>
      </c>
      <c r="B202" s="670"/>
      <c r="C202" s="670"/>
      <c r="D202" s="670"/>
      <c r="E202" s="670"/>
      <c r="F202" s="562"/>
      <c r="G202" s="562"/>
      <c r="H202" s="563"/>
      <c r="I202" s="563"/>
      <c r="J202" s="563"/>
      <c r="K202" s="671"/>
    </row>
    <row r="203" spans="1:11" ht="12.75">
      <c r="A203" s="339">
        <f t="shared" si="2"/>
        <v>188</v>
      </c>
      <c r="B203" s="670"/>
      <c r="C203" s="670"/>
      <c r="D203" s="670"/>
      <c r="E203" s="670"/>
      <c r="F203" s="562"/>
      <c r="G203" s="562"/>
      <c r="H203" s="563"/>
      <c r="I203" s="563"/>
      <c r="J203" s="563"/>
      <c r="K203" s="671"/>
    </row>
    <row r="204" spans="1:11" ht="12.75">
      <c r="A204" s="339">
        <f t="shared" si="2"/>
        <v>189</v>
      </c>
      <c r="B204" s="670"/>
      <c r="C204" s="670"/>
      <c r="D204" s="670"/>
      <c r="E204" s="670"/>
      <c r="F204" s="562"/>
      <c r="G204" s="562"/>
      <c r="H204" s="563"/>
      <c r="I204" s="563"/>
      <c r="J204" s="563"/>
      <c r="K204" s="671"/>
    </row>
    <row r="205" spans="1:11" ht="12.75">
      <c r="A205" s="339">
        <f t="shared" si="2"/>
        <v>190</v>
      </c>
      <c r="B205" s="670"/>
      <c r="C205" s="670"/>
      <c r="D205" s="670"/>
      <c r="E205" s="670"/>
      <c r="F205" s="562"/>
      <c r="G205" s="562"/>
      <c r="H205" s="563"/>
      <c r="I205" s="563"/>
      <c r="J205" s="563"/>
      <c r="K205" s="671"/>
    </row>
    <row r="206" spans="1:11" ht="12.75">
      <c r="A206" s="339">
        <f t="shared" si="2"/>
        <v>191</v>
      </c>
      <c r="B206" s="670"/>
      <c r="C206" s="670"/>
      <c r="D206" s="670"/>
      <c r="E206" s="670"/>
      <c r="F206" s="562"/>
      <c r="G206" s="562"/>
      <c r="H206" s="563"/>
      <c r="I206" s="563"/>
      <c r="J206" s="563"/>
      <c r="K206" s="671"/>
    </row>
    <row r="207" spans="1:11" ht="12.75">
      <c r="A207" s="339">
        <f t="shared" si="2"/>
        <v>192</v>
      </c>
      <c r="B207" s="670"/>
      <c r="C207" s="670"/>
      <c r="D207" s="670"/>
      <c r="E207" s="670"/>
      <c r="F207" s="562"/>
      <c r="G207" s="562"/>
      <c r="H207" s="563"/>
      <c r="I207" s="563"/>
      <c r="J207" s="563"/>
      <c r="K207" s="671"/>
    </row>
    <row r="208" spans="1:11" ht="12.75">
      <c r="A208" s="339">
        <f t="shared" si="2"/>
        <v>193</v>
      </c>
      <c r="B208" s="670"/>
      <c r="C208" s="670"/>
      <c r="D208" s="670"/>
      <c r="E208" s="670"/>
      <c r="F208" s="562"/>
      <c r="G208" s="562"/>
      <c r="H208" s="563"/>
      <c r="I208" s="563"/>
      <c r="J208" s="563"/>
      <c r="K208" s="671"/>
    </row>
    <row r="209" spans="1:11" ht="12.75">
      <c r="A209" s="339">
        <f t="shared" si="2"/>
        <v>194</v>
      </c>
      <c r="B209" s="670"/>
      <c r="C209" s="670"/>
      <c r="D209" s="670"/>
      <c r="E209" s="670"/>
      <c r="F209" s="562"/>
      <c r="G209" s="562"/>
      <c r="H209" s="563"/>
      <c r="I209" s="563"/>
      <c r="J209" s="563"/>
      <c r="K209" s="671"/>
    </row>
    <row r="210" spans="1:11" ht="12.75">
      <c r="A210" s="339">
        <f aca="true" t="shared" si="3" ref="A210:A273">1+A209</f>
        <v>195</v>
      </c>
      <c r="B210" s="670"/>
      <c r="C210" s="670"/>
      <c r="D210" s="670"/>
      <c r="E210" s="670"/>
      <c r="F210" s="562"/>
      <c r="G210" s="562"/>
      <c r="H210" s="563"/>
      <c r="I210" s="563"/>
      <c r="J210" s="563"/>
      <c r="K210" s="671"/>
    </row>
    <row r="211" spans="1:11" ht="12.75">
      <c r="A211" s="339">
        <f t="shared" si="3"/>
        <v>196</v>
      </c>
      <c r="B211" s="670"/>
      <c r="C211" s="670"/>
      <c r="D211" s="670"/>
      <c r="E211" s="670"/>
      <c r="F211" s="562"/>
      <c r="G211" s="562"/>
      <c r="H211" s="563"/>
      <c r="I211" s="563"/>
      <c r="J211" s="563"/>
      <c r="K211" s="671"/>
    </row>
    <row r="212" spans="1:11" ht="12.75">
      <c r="A212" s="339">
        <f t="shared" si="3"/>
        <v>197</v>
      </c>
      <c r="B212" s="670"/>
      <c r="C212" s="670"/>
      <c r="D212" s="670"/>
      <c r="E212" s="670"/>
      <c r="F212" s="562"/>
      <c r="G212" s="562"/>
      <c r="H212" s="563"/>
      <c r="I212" s="563"/>
      <c r="J212" s="563"/>
      <c r="K212" s="671"/>
    </row>
    <row r="213" spans="1:11" ht="12.75">
      <c r="A213" s="339">
        <f t="shared" si="3"/>
        <v>198</v>
      </c>
      <c r="B213" s="670"/>
      <c r="C213" s="670"/>
      <c r="D213" s="670"/>
      <c r="E213" s="670"/>
      <c r="F213" s="562"/>
      <c r="G213" s="562"/>
      <c r="H213" s="563"/>
      <c r="I213" s="563"/>
      <c r="J213" s="563"/>
      <c r="K213" s="671"/>
    </row>
    <row r="214" spans="1:11" ht="12.75">
      <c r="A214" s="339">
        <f t="shared" si="3"/>
        <v>199</v>
      </c>
      <c r="B214" s="670"/>
      <c r="C214" s="670"/>
      <c r="D214" s="670"/>
      <c r="E214" s="670"/>
      <c r="F214" s="562"/>
      <c r="G214" s="562"/>
      <c r="H214" s="563"/>
      <c r="I214" s="563"/>
      <c r="J214" s="563"/>
      <c r="K214" s="671"/>
    </row>
    <row r="215" spans="1:11" ht="12.75">
      <c r="A215" s="339">
        <f t="shared" si="3"/>
        <v>200</v>
      </c>
      <c r="B215" s="670"/>
      <c r="C215" s="670"/>
      <c r="D215" s="670"/>
      <c r="E215" s="670"/>
      <c r="F215" s="562"/>
      <c r="G215" s="562"/>
      <c r="H215" s="563"/>
      <c r="I215" s="563"/>
      <c r="J215" s="563"/>
      <c r="K215" s="671"/>
    </row>
    <row r="216" spans="1:11" ht="12.75">
      <c r="A216" s="339">
        <f t="shared" si="3"/>
        <v>201</v>
      </c>
      <c r="B216" s="670"/>
      <c r="C216" s="670"/>
      <c r="D216" s="670"/>
      <c r="E216" s="670"/>
      <c r="F216" s="562"/>
      <c r="G216" s="562"/>
      <c r="H216" s="563"/>
      <c r="I216" s="563"/>
      <c r="J216" s="563"/>
      <c r="K216" s="671"/>
    </row>
    <row r="217" spans="1:11" ht="12.75">
      <c r="A217" s="339">
        <f t="shared" si="3"/>
        <v>202</v>
      </c>
      <c r="B217" s="670"/>
      <c r="C217" s="670"/>
      <c r="D217" s="670"/>
      <c r="E217" s="670"/>
      <c r="F217" s="562"/>
      <c r="G217" s="562"/>
      <c r="H217" s="563"/>
      <c r="I217" s="563"/>
      <c r="J217" s="563"/>
      <c r="K217" s="671"/>
    </row>
    <row r="218" spans="1:11" ht="12.75">
      <c r="A218" s="339">
        <f t="shared" si="3"/>
        <v>203</v>
      </c>
      <c r="B218" s="670"/>
      <c r="C218" s="670"/>
      <c r="D218" s="670"/>
      <c r="E218" s="670"/>
      <c r="F218" s="562"/>
      <c r="G218" s="562"/>
      <c r="H218" s="563"/>
      <c r="I218" s="563"/>
      <c r="J218" s="563"/>
      <c r="K218" s="671"/>
    </row>
    <row r="219" spans="1:11" ht="12.75">
      <c r="A219" s="339">
        <f t="shared" si="3"/>
        <v>204</v>
      </c>
      <c r="B219" s="670"/>
      <c r="C219" s="670"/>
      <c r="D219" s="670"/>
      <c r="E219" s="670"/>
      <c r="F219" s="562"/>
      <c r="G219" s="562"/>
      <c r="H219" s="563"/>
      <c r="I219" s="563"/>
      <c r="J219" s="563"/>
      <c r="K219" s="671"/>
    </row>
    <row r="220" spans="1:11" ht="12.75">
      <c r="A220" s="339">
        <f t="shared" si="3"/>
        <v>205</v>
      </c>
      <c r="B220" s="670"/>
      <c r="C220" s="670"/>
      <c r="D220" s="670"/>
      <c r="E220" s="670"/>
      <c r="F220" s="562"/>
      <c r="G220" s="562"/>
      <c r="H220" s="563"/>
      <c r="I220" s="563"/>
      <c r="J220" s="563"/>
      <c r="K220" s="671"/>
    </row>
    <row r="221" spans="1:11" ht="12.75">
      <c r="A221" s="339">
        <f t="shared" si="3"/>
        <v>206</v>
      </c>
      <c r="B221" s="670"/>
      <c r="C221" s="670"/>
      <c r="D221" s="670"/>
      <c r="E221" s="670"/>
      <c r="F221" s="562"/>
      <c r="G221" s="562"/>
      <c r="H221" s="563"/>
      <c r="I221" s="563"/>
      <c r="J221" s="563"/>
      <c r="K221" s="671"/>
    </row>
    <row r="222" spans="1:11" ht="12.75">
      <c r="A222" s="339">
        <f t="shared" si="3"/>
        <v>207</v>
      </c>
      <c r="B222" s="670"/>
      <c r="C222" s="670"/>
      <c r="D222" s="670"/>
      <c r="E222" s="670"/>
      <c r="F222" s="562"/>
      <c r="G222" s="562"/>
      <c r="H222" s="563"/>
      <c r="I222" s="563"/>
      <c r="J222" s="563"/>
      <c r="K222" s="671"/>
    </row>
    <row r="223" spans="1:11" ht="12.75">
      <c r="A223" s="339">
        <f t="shared" si="3"/>
        <v>208</v>
      </c>
      <c r="B223" s="670"/>
      <c r="C223" s="670"/>
      <c r="D223" s="670"/>
      <c r="E223" s="670"/>
      <c r="F223" s="562"/>
      <c r="G223" s="562"/>
      <c r="H223" s="563"/>
      <c r="I223" s="563"/>
      <c r="J223" s="563"/>
      <c r="K223" s="671"/>
    </row>
    <row r="224" spans="1:11" ht="12.75">
      <c r="A224" s="339">
        <f t="shared" si="3"/>
        <v>209</v>
      </c>
      <c r="B224" s="670"/>
      <c r="C224" s="670"/>
      <c r="D224" s="670"/>
      <c r="E224" s="670"/>
      <c r="F224" s="562"/>
      <c r="G224" s="562"/>
      <c r="H224" s="563"/>
      <c r="I224" s="563"/>
      <c r="J224" s="563"/>
      <c r="K224" s="671"/>
    </row>
    <row r="225" spans="1:11" ht="12.75">
      <c r="A225" s="339">
        <f t="shared" si="3"/>
        <v>210</v>
      </c>
      <c r="B225" s="670"/>
      <c r="C225" s="670"/>
      <c r="D225" s="670"/>
      <c r="E225" s="670"/>
      <c r="F225" s="562"/>
      <c r="G225" s="562"/>
      <c r="H225" s="563"/>
      <c r="I225" s="563"/>
      <c r="J225" s="563"/>
      <c r="K225" s="671"/>
    </row>
    <row r="226" spans="1:11" ht="12.75">
      <c r="A226" s="339">
        <f t="shared" si="3"/>
        <v>211</v>
      </c>
      <c r="B226" s="670"/>
      <c r="C226" s="670"/>
      <c r="D226" s="670"/>
      <c r="E226" s="670"/>
      <c r="F226" s="562"/>
      <c r="G226" s="562"/>
      <c r="H226" s="563"/>
      <c r="I226" s="563"/>
      <c r="J226" s="563"/>
      <c r="K226" s="671"/>
    </row>
    <row r="227" spans="1:11" ht="12.75">
      <c r="A227" s="339">
        <f t="shared" si="3"/>
        <v>212</v>
      </c>
      <c r="B227" s="670"/>
      <c r="C227" s="670"/>
      <c r="D227" s="670"/>
      <c r="E227" s="670"/>
      <c r="F227" s="562"/>
      <c r="G227" s="562"/>
      <c r="H227" s="563"/>
      <c r="I227" s="563"/>
      <c r="J227" s="563"/>
      <c r="K227" s="671"/>
    </row>
    <row r="228" spans="1:11" ht="12.75">
      <c r="A228" s="339">
        <f t="shared" si="3"/>
        <v>213</v>
      </c>
      <c r="B228" s="670"/>
      <c r="C228" s="670"/>
      <c r="D228" s="670"/>
      <c r="E228" s="670"/>
      <c r="F228" s="562"/>
      <c r="G228" s="562"/>
      <c r="H228" s="563"/>
      <c r="I228" s="563"/>
      <c r="J228" s="563"/>
      <c r="K228" s="671"/>
    </row>
    <row r="229" spans="1:11" ht="12.75">
      <c r="A229" s="339">
        <f t="shared" si="3"/>
        <v>214</v>
      </c>
      <c r="B229" s="670"/>
      <c r="C229" s="670"/>
      <c r="D229" s="670"/>
      <c r="E229" s="670"/>
      <c r="F229" s="562"/>
      <c r="G229" s="562"/>
      <c r="H229" s="563"/>
      <c r="I229" s="563"/>
      <c r="J229" s="563"/>
      <c r="K229" s="671"/>
    </row>
    <row r="230" spans="1:11" ht="12.75">
      <c r="A230" s="339">
        <f t="shared" si="3"/>
        <v>215</v>
      </c>
      <c r="B230" s="670"/>
      <c r="C230" s="670"/>
      <c r="D230" s="670"/>
      <c r="E230" s="670"/>
      <c r="F230" s="562"/>
      <c r="G230" s="562"/>
      <c r="H230" s="563"/>
      <c r="I230" s="563"/>
      <c r="J230" s="563"/>
      <c r="K230" s="671"/>
    </row>
    <row r="231" spans="1:11" ht="12.75">
      <c r="A231" s="339">
        <f t="shared" si="3"/>
        <v>216</v>
      </c>
      <c r="B231" s="670"/>
      <c r="C231" s="670"/>
      <c r="D231" s="670"/>
      <c r="E231" s="670"/>
      <c r="F231" s="562"/>
      <c r="G231" s="562"/>
      <c r="H231" s="563"/>
      <c r="I231" s="563"/>
      <c r="J231" s="563"/>
      <c r="K231" s="671"/>
    </row>
    <row r="232" spans="1:11" ht="12.75">
      <c r="A232" s="339">
        <f t="shared" si="3"/>
        <v>217</v>
      </c>
      <c r="B232" s="670"/>
      <c r="C232" s="670"/>
      <c r="D232" s="670"/>
      <c r="E232" s="670"/>
      <c r="F232" s="562"/>
      <c r="G232" s="562"/>
      <c r="H232" s="563"/>
      <c r="I232" s="563"/>
      <c r="J232" s="563"/>
      <c r="K232" s="671"/>
    </row>
    <row r="233" spans="1:11" ht="12.75">
      <c r="A233" s="339">
        <f t="shared" si="3"/>
        <v>218</v>
      </c>
      <c r="B233" s="670"/>
      <c r="C233" s="670"/>
      <c r="D233" s="670"/>
      <c r="E233" s="670"/>
      <c r="F233" s="562"/>
      <c r="G233" s="562"/>
      <c r="H233" s="563"/>
      <c r="I233" s="563"/>
      <c r="J233" s="563"/>
      <c r="K233" s="671"/>
    </row>
    <row r="234" spans="1:11" ht="12.75">
      <c r="A234" s="339">
        <f t="shared" si="3"/>
        <v>219</v>
      </c>
      <c r="B234" s="670"/>
      <c r="C234" s="670"/>
      <c r="D234" s="670"/>
      <c r="E234" s="670"/>
      <c r="F234" s="562"/>
      <c r="G234" s="562"/>
      <c r="H234" s="563"/>
      <c r="I234" s="563"/>
      <c r="J234" s="563"/>
      <c r="K234" s="671"/>
    </row>
    <row r="235" spans="1:11" ht="12.75">
      <c r="A235" s="339">
        <f t="shared" si="3"/>
        <v>220</v>
      </c>
      <c r="B235" s="670"/>
      <c r="C235" s="670"/>
      <c r="D235" s="670"/>
      <c r="E235" s="670"/>
      <c r="F235" s="562"/>
      <c r="G235" s="562"/>
      <c r="H235" s="563"/>
      <c r="I235" s="563"/>
      <c r="J235" s="563"/>
      <c r="K235" s="671"/>
    </row>
    <row r="236" spans="1:11" ht="12.75">
      <c r="A236" s="339">
        <f t="shared" si="3"/>
        <v>221</v>
      </c>
      <c r="B236" s="670"/>
      <c r="C236" s="670"/>
      <c r="D236" s="670"/>
      <c r="E236" s="670"/>
      <c r="F236" s="562"/>
      <c r="G236" s="562"/>
      <c r="H236" s="563"/>
      <c r="I236" s="563"/>
      <c r="J236" s="563"/>
      <c r="K236" s="671"/>
    </row>
    <row r="237" spans="1:11" ht="12.75">
      <c r="A237" s="339">
        <f t="shared" si="3"/>
        <v>222</v>
      </c>
      <c r="B237" s="670"/>
      <c r="C237" s="670"/>
      <c r="D237" s="670"/>
      <c r="E237" s="670"/>
      <c r="F237" s="562"/>
      <c r="G237" s="562"/>
      <c r="H237" s="563"/>
      <c r="I237" s="563"/>
      <c r="J237" s="563"/>
      <c r="K237" s="671"/>
    </row>
    <row r="238" spans="1:11" ht="12.75">
      <c r="A238" s="339">
        <f t="shared" si="3"/>
        <v>223</v>
      </c>
      <c r="B238" s="670"/>
      <c r="C238" s="670"/>
      <c r="D238" s="670"/>
      <c r="E238" s="670"/>
      <c r="F238" s="562"/>
      <c r="G238" s="562"/>
      <c r="H238" s="563"/>
      <c r="I238" s="563"/>
      <c r="J238" s="563"/>
      <c r="K238" s="671"/>
    </row>
    <row r="239" spans="1:11" ht="12.75">
      <c r="A239" s="339">
        <f t="shared" si="3"/>
        <v>224</v>
      </c>
      <c r="B239" s="670"/>
      <c r="C239" s="670"/>
      <c r="D239" s="670"/>
      <c r="E239" s="670"/>
      <c r="F239" s="562"/>
      <c r="G239" s="562"/>
      <c r="H239" s="563"/>
      <c r="I239" s="563"/>
      <c r="J239" s="563"/>
      <c r="K239" s="671"/>
    </row>
    <row r="240" spans="1:11" ht="12.75">
      <c r="A240" s="339">
        <f t="shared" si="3"/>
        <v>225</v>
      </c>
      <c r="B240" s="670"/>
      <c r="C240" s="670"/>
      <c r="D240" s="670"/>
      <c r="E240" s="670"/>
      <c r="F240" s="562"/>
      <c r="G240" s="562"/>
      <c r="H240" s="563"/>
      <c r="I240" s="563"/>
      <c r="J240" s="563"/>
      <c r="K240" s="671"/>
    </row>
    <row r="241" spans="1:11" ht="12.75">
      <c r="A241" s="339">
        <f t="shared" si="3"/>
        <v>226</v>
      </c>
      <c r="B241" s="670"/>
      <c r="C241" s="670"/>
      <c r="D241" s="670"/>
      <c r="E241" s="670"/>
      <c r="F241" s="562"/>
      <c r="G241" s="562"/>
      <c r="H241" s="563"/>
      <c r="I241" s="563"/>
      <c r="J241" s="563"/>
      <c r="K241" s="671"/>
    </row>
    <row r="242" spans="1:11" ht="12.75">
      <c r="A242" s="339">
        <f t="shared" si="3"/>
        <v>227</v>
      </c>
      <c r="B242" s="670"/>
      <c r="C242" s="670"/>
      <c r="D242" s="670"/>
      <c r="E242" s="670"/>
      <c r="F242" s="562"/>
      <c r="G242" s="562"/>
      <c r="H242" s="563"/>
      <c r="I242" s="563"/>
      <c r="J242" s="563"/>
      <c r="K242" s="671"/>
    </row>
    <row r="243" spans="1:11" ht="12.75">
      <c r="A243" s="339">
        <f t="shared" si="3"/>
        <v>228</v>
      </c>
      <c r="B243" s="670"/>
      <c r="C243" s="670"/>
      <c r="D243" s="670"/>
      <c r="E243" s="670"/>
      <c r="F243" s="562"/>
      <c r="G243" s="562"/>
      <c r="H243" s="563"/>
      <c r="I243" s="563"/>
      <c r="J243" s="563"/>
      <c r="K243" s="671"/>
    </row>
    <row r="244" spans="1:11" ht="12.75">
      <c r="A244" s="339">
        <f t="shared" si="3"/>
        <v>229</v>
      </c>
      <c r="B244" s="670"/>
      <c r="C244" s="670"/>
      <c r="D244" s="670"/>
      <c r="E244" s="670"/>
      <c r="F244" s="562"/>
      <c r="G244" s="562"/>
      <c r="H244" s="563"/>
      <c r="I244" s="563"/>
      <c r="J244" s="563"/>
      <c r="K244" s="671"/>
    </row>
    <row r="245" spans="1:11" ht="12.75">
      <c r="A245" s="339">
        <f t="shared" si="3"/>
        <v>230</v>
      </c>
      <c r="B245" s="670"/>
      <c r="C245" s="670"/>
      <c r="D245" s="670"/>
      <c r="E245" s="670"/>
      <c r="F245" s="562"/>
      <c r="G245" s="562"/>
      <c r="H245" s="563"/>
      <c r="I245" s="563"/>
      <c r="J245" s="563"/>
      <c r="K245" s="671"/>
    </row>
    <row r="246" spans="1:11" ht="12.75">
      <c r="A246" s="339">
        <f t="shared" si="3"/>
        <v>231</v>
      </c>
      <c r="B246" s="670"/>
      <c r="C246" s="670"/>
      <c r="D246" s="670"/>
      <c r="E246" s="670"/>
      <c r="F246" s="562"/>
      <c r="G246" s="562"/>
      <c r="H246" s="563"/>
      <c r="I246" s="563"/>
      <c r="J246" s="563"/>
      <c r="K246" s="671"/>
    </row>
    <row r="247" spans="1:11" ht="12.75">
      <c r="A247" s="339">
        <f t="shared" si="3"/>
        <v>232</v>
      </c>
      <c r="B247" s="670"/>
      <c r="C247" s="670"/>
      <c r="D247" s="670"/>
      <c r="E247" s="670"/>
      <c r="F247" s="562"/>
      <c r="G247" s="562"/>
      <c r="H247" s="563"/>
      <c r="I247" s="563"/>
      <c r="J247" s="563"/>
      <c r="K247" s="671"/>
    </row>
    <row r="248" spans="1:11" ht="12.75">
      <c r="A248" s="339">
        <f t="shared" si="3"/>
        <v>233</v>
      </c>
      <c r="B248" s="670"/>
      <c r="C248" s="670"/>
      <c r="D248" s="670"/>
      <c r="E248" s="670"/>
      <c r="F248" s="562"/>
      <c r="G248" s="562"/>
      <c r="H248" s="563"/>
      <c r="I248" s="563"/>
      <c r="J248" s="563"/>
      <c r="K248" s="671"/>
    </row>
    <row r="249" spans="1:11" ht="12.75">
      <c r="A249" s="339">
        <f t="shared" si="3"/>
        <v>234</v>
      </c>
      <c r="B249" s="670"/>
      <c r="C249" s="670"/>
      <c r="D249" s="670"/>
      <c r="E249" s="670"/>
      <c r="F249" s="562"/>
      <c r="G249" s="562"/>
      <c r="H249" s="563"/>
      <c r="I249" s="563"/>
      <c r="J249" s="563"/>
      <c r="K249" s="671"/>
    </row>
    <row r="250" spans="1:11" ht="12.75">
      <c r="A250" s="339">
        <f t="shared" si="3"/>
        <v>235</v>
      </c>
      <c r="B250" s="670"/>
      <c r="C250" s="670"/>
      <c r="D250" s="670"/>
      <c r="E250" s="670"/>
      <c r="F250" s="562"/>
      <c r="G250" s="562"/>
      <c r="H250" s="563"/>
      <c r="I250" s="563"/>
      <c r="J250" s="563"/>
      <c r="K250" s="671"/>
    </row>
    <row r="251" spans="1:11" ht="12.75">
      <c r="A251" s="339">
        <f t="shared" si="3"/>
        <v>236</v>
      </c>
      <c r="B251" s="670"/>
      <c r="C251" s="670"/>
      <c r="D251" s="670"/>
      <c r="E251" s="670"/>
      <c r="F251" s="562"/>
      <c r="G251" s="562"/>
      <c r="H251" s="563"/>
      <c r="I251" s="563"/>
      <c r="J251" s="563"/>
      <c r="K251" s="671"/>
    </row>
    <row r="252" spans="1:11" ht="12.75">
      <c r="A252" s="339">
        <f t="shared" si="3"/>
        <v>237</v>
      </c>
      <c r="B252" s="670"/>
      <c r="C252" s="670"/>
      <c r="D252" s="670"/>
      <c r="E252" s="670"/>
      <c r="F252" s="562"/>
      <c r="G252" s="562"/>
      <c r="H252" s="563"/>
      <c r="I252" s="563"/>
      <c r="J252" s="563"/>
      <c r="K252" s="671"/>
    </row>
    <row r="253" spans="1:11" ht="12.75">
      <c r="A253" s="339">
        <f t="shared" si="3"/>
        <v>238</v>
      </c>
      <c r="B253" s="670"/>
      <c r="C253" s="670"/>
      <c r="D253" s="670"/>
      <c r="E253" s="670"/>
      <c r="F253" s="562"/>
      <c r="G253" s="562"/>
      <c r="H253" s="563"/>
      <c r="I253" s="563"/>
      <c r="J253" s="563"/>
      <c r="K253" s="671"/>
    </row>
    <row r="254" spans="1:11" ht="12.75">
      <c r="A254" s="339">
        <f t="shared" si="3"/>
        <v>239</v>
      </c>
      <c r="B254" s="670"/>
      <c r="C254" s="670"/>
      <c r="D254" s="670"/>
      <c r="E254" s="670"/>
      <c r="F254" s="562"/>
      <c r="G254" s="562"/>
      <c r="H254" s="563"/>
      <c r="I254" s="563"/>
      <c r="J254" s="563"/>
      <c r="K254" s="671"/>
    </row>
    <row r="255" spans="1:11" ht="12.75">
      <c r="A255" s="339">
        <f t="shared" si="3"/>
        <v>240</v>
      </c>
      <c r="B255" s="670"/>
      <c r="C255" s="670"/>
      <c r="D255" s="670"/>
      <c r="E255" s="670"/>
      <c r="F255" s="562"/>
      <c r="G255" s="562"/>
      <c r="H255" s="563"/>
      <c r="I255" s="563"/>
      <c r="J255" s="563"/>
      <c r="K255" s="671"/>
    </row>
    <row r="256" spans="1:11" ht="12.75">
      <c r="A256" s="339">
        <f t="shared" si="3"/>
        <v>241</v>
      </c>
      <c r="B256" s="670"/>
      <c r="C256" s="670"/>
      <c r="D256" s="670"/>
      <c r="E256" s="670"/>
      <c r="F256" s="562"/>
      <c r="G256" s="562"/>
      <c r="H256" s="563"/>
      <c r="I256" s="563"/>
      <c r="J256" s="563"/>
      <c r="K256" s="671"/>
    </row>
    <row r="257" spans="1:11" ht="12.75">
      <c r="A257" s="339">
        <f t="shared" si="3"/>
        <v>242</v>
      </c>
      <c r="B257" s="670"/>
      <c r="C257" s="670"/>
      <c r="D257" s="670"/>
      <c r="E257" s="670"/>
      <c r="F257" s="562"/>
      <c r="G257" s="562"/>
      <c r="H257" s="563"/>
      <c r="I257" s="563"/>
      <c r="J257" s="563"/>
      <c r="K257" s="671"/>
    </row>
    <row r="258" spans="1:11" ht="12.75">
      <c r="A258" s="339">
        <f t="shared" si="3"/>
        <v>243</v>
      </c>
      <c r="B258" s="670"/>
      <c r="C258" s="670"/>
      <c r="D258" s="670"/>
      <c r="E258" s="670"/>
      <c r="F258" s="562"/>
      <c r="G258" s="562"/>
      <c r="H258" s="563"/>
      <c r="I258" s="563"/>
      <c r="J258" s="563"/>
      <c r="K258" s="671"/>
    </row>
    <row r="259" spans="1:11" ht="12.75">
      <c r="A259" s="339">
        <f t="shared" si="3"/>
        <v>244</v>
      </c>
      <c r="B259" s="670"/>
      <c r="C259" s="670"/>
      <c r="D259" s="670"/>
      <c r="E259" s="670"/>
      <c r="F259" s="562"/>
      <c r="G259" s="562"/>
      <c r="H259" s="563"/>
      <c r="I259" s="563"/>
      <c r="J259" s="563"/>
      <c r="K259" s="671"/>
    </row>
    <row r="260" spans="1:11" ht="12.75">
      <c r="A260" s="339">
        <f t="shared" si="3"/>
        <v>245</v>
      </c>
      <c r="B260" s="670"/>
      <c r="C260" s="670"/>
      <c r="D260" s="670"/>
      <c r="E260" s="670"/>
      <c r="F260" s="562"/>
      <c r="G260" s="562"/>
      <c r="H260" s="563"/>
      <c r="I260" s="563"/>
      <c r="J260" s="563"/>
      <c r="K260" s="671"/>
    </row>
    <row r="261" spans="1:11" ht="12.75">
      <c r="A261" s="339">
        <f t="shared" si="3"/>
        <v>246</v>
      </c>
      <c r="B261" s="670"/>
      <c r="C261" s="670"/>
      <c r="D261" s="670"/>
      <c r="E261" s="670"/>
      <c r="F261" s="562"/>
      <c r="G261" s="562"/>
      <c r="H261" s="563"/>
      <c r="I261" s="563"/>
      <c r="J261" s="563"/>
      <c r="K261" s="671"/>
    </row>
    <row r="262" spans="1:11" ht="12.75">
      <c r="A262" s="339">
        <f t="shared" si="3"/>
        <v>247</v>
      </c>
      <c r="B262" s="670"/>
      <c r="C262" s="670"/>
      <c r="D262" s="670"/>
      <c r="E262" s="670"/>
      <c r="F262" s="562"/>
      <c r="G262" s="562"/>
      <c r="H262" s="563"/>
      <c r="I262" s="563"/>
      <c r="J262" s="563"/>
      <c r="K262" s="671"/>
    </row>
    <row r="263" spans="1:11" ht="12.75">
      <c r="A263" s="339">
        <f t="shared" si="3"/>
        <v>248</v>
      </c>
      <c r="B263" s="670"/>
      <c r="C263" s="670"/>
      <c r="D263" s="670"/>
      <c r="E263" s="670"/>
      <c r="F263" s="562"/>
      <c r="G263" s="562"/>
      <c r="H263" s="563"/>
      <c r="I263" s="563"/>
      <c r="J263" s="563"/>
      <c r="K263" s="671"/>
    </row>
    <row r="264" spans="1:11" ht="12.75">
      <c r="A264" s="339">
        <f t="shared" si="3"/>
        <v>249</v>
      </c>
      <c r="B264" s="670"/>
      <c r="C264" s="670"/>
      <c r="D264" s="670"/>
      <c r="E264" s="670"/>
      <c r="F264" s="562"/>
      <c r="G264" s="562"/>
      <c r="H264" s="563"/>
      <c r="I264" s="563"/>
      <c r="J264" s="563"/>
      <c r="K264" s="671"/>
    </row>
    <row r="265" spans="1:11" ht="12.75">
      <c r="A265" s="339">
        <f t="shared" si="3"/>
        <v>250</v>
      </c>
      <c r="B265" s="670"/>
      <c r="C265" s="670"/>
      <c r="D265" s="670"/>
      <c r="E265" s="670"/>
      <c r="F265" s="562"/>
      <c r="G265" s="562"/>
      <c r="H265" s="563"/>
      <c r="I265" s="563"/>
      <c r="J265" s="563"/>
      <c r="K265" s="671"/>
    </row>
    <row r="266" spans="1:11" ht="12.75">
      <c r="A266" s="339">
        <f t="shared" si="3"/>
        <v>251</v>
      </c>
      <c r="B266" s="670"/>
      <c r="C266" s="670"/>
      <c r="D266" s="670"/>
      <c r="E266" s="670"/>
      <c r="F266" s="562"/>
      <c r="G266" s="562"/>
      <c r="H266" s="563"/>
      <c r="I266" s="563"/>
      <c r="J266" s="563"/>
      <c r="K266" s="671"/>
    </row>
    <row r="267" spans="1:11" ht="12.75">
      <c r="A267" s="339">
        <f t="shared" si="3"/>
        <v>252</v>
      </c>
      <c r="B267" s="670"/>
      <c r="C267" s="670"/>
      <c r="D267" s="670"/>
      <c r="E267" s="670"/>
      <c r="F267" s="562"/>
      <c r="G267" s="562"/>
      <c r="H267" s="563"/>
      <c r="I267" s="563"/>
      <c r="J267" s="563"/>
      <c r="K267" s="671"/>
    </row>
    <row r="268" spans="1:11" ht="12.75">
      <c r="A268" s="339">
        <f t="shared" si="3"/>
        <v>253</v>
      </c>
      <c r="B268" s="670"/>
      <c r="C268" s="670"/>
      <c r="D268" s="670"/>
      <c r="E268" s="670"/>
      <c r="F268" s="562"/>
      <c r="G268" s="562"/>
      <c r="H268" s="563"/>
      <c r="I268" s="563"/>
      <c r="J268" s="563"/>
      <c r="K268" s="671"/>
    </row>
    <row r="269" spans="1:11" ht="12.75">
      <c r="A269" s="339">
        <f t="shared" si="3"/>
        <v>254</v>
      </c>
      <c r="B269" s="670"/>
      <c r="C269" s="670"/>
      <c r="D269" s="670"/>
      <c r="E269" s="670"/>
      <c r="F269" s="562"/>
      <c r="G269" s="562"/>
      <c r="H269" s="563"/>
      <c r="I269" s="563"/>
      <c r="J269" s="563"/>
      <c r="K269" s="671"/>
    </row>
    <row r="270" spans="1:11" ht="12.75">
      <c r="A270" s="339">
        <f t="shared" si="3"/>
        <v>255</v>
      </c>
      <c r="B270" s="670"/>
      <c r="C270" s="670"/>
      <c r="D270" s="670"/>
      <c r="E270" s="670"/>
      <c r="F270" s="562"/>
      <c r="G270" s="562"/>
      <c r="H270" s="563"/>
      <c r="I270" s="563"/>
      <c r="J270" s="563"/>
      <c r="K270" s="671"/>
    </row>
    <row r="271" spans="1:11" ht="12.75">
      <c r="A271" s="339">
        <f t="shared" si="3"/>
        <v>256</v>
      </c>
      <c r="B271" s="670"/>
      <c r="C271" s="670"/>
      <c r="D271" s="670"/>
      <c r="E271" s="670"/>
      <c r="F271" s="562"/>
      <c r="G271" s="562"/>
      <c r="H271" s="563"/>
      <c r="I271" s="563"/>
      <c r="J271" s="563"/>
      <c r="K271" s="671"/>
    </row>
    <row r="272" spans="1:11" ht="12.75">
      <c r="A272" s="339">
        <f t="shared" si="3"/>
        <v>257</v>
      </c>
      <c r="B272" s="670"/>
      <c r="C272" s="670"/>
      <c r="D272" s="670"/>
      <c r="E272" s="670"/>
      <c r="F272" s="562"/>
      <c r="G272" s="562"/>
      <c r="H272" s="563"/>
      <c r="I272" s="563"/>
      <c r="J272" s="563"/>
      <c r="K272" s="671"/>
    </row>
    <row r="273" spans="1:11" ht="12.75">
      <c r="A273" s="339">
        <f t="shared" si="3"/>
        <v>258</v>
      </c>
      <c r="B273" s="670"/>
      <c r="C273" s="670"/>
      <c r="D273" s="670"/>
      <c r="E273" s="670"/>
      <c r="F273" s="562"/>
      <c r="G273" s="562"/>
      <c r="H273" s="563"/>
      <c r="I273" s="563"/>
      <c r="J273" s="563"/>
      <c r="K273" s="671"/>
    </row>
    <row r="274" spans="1:11" ht="12.75">
      <c r="A274" s="339">
        <f aca="true" t="shared" si="4" ref="A274:A337">1+A273</f>
        <v>259</v>
      </c>
      <c r="B274" s="670"/>
      <c r="C274" s="670"/>
      <c r="D274" s="670"/>
      <c r="E274" s="670"/>
      <c r="F274" s="562"/>
      <c r="G274" s="562"/>
      <c r="H274" s="563"/>
      <c r="I274" s="563"/>
      <c r="J274" s="563"/>
      <c r="K274" s="671"/>
    </row>
    <row r="275" spans="1:11" ht="12.75">
      <c r="A275" s="339">
        <f t="shared" si="4"/>
        <v>260</v>
      </c>
      <c r="B275" s="670"/>
      <c r="C275" s="670"/>
      <c r="D275" s="670"/>
      <c r="E275" s="670"/>
      <c r="F275" s="562"/>
      <c r="G275" s="562"/>
      <c r="H275" s="563"/>
      <c r="I275" s="563"/>
      <c r="J275" s="563"/>
      <c r="K275" s="671"/>
    </row>
    <row r="276" spans="1:11" ht="12.75">
      <c r="A276" s="339">
        <f t="shared" si="4"/>
        <v>261</v>
      </c>
      <c r="B276" s="670"/>
      <c r="C276" s="670"/>
      <c r="D276" s="670"/>
      <c r="E276" s="670"/>
      <c r="F276" s="562"/>
      <c r="G276" s="562"/>
      <c r="H276" s="563"/>
      <c r="I276" s="563"/>
      <c r="J276" s="563"/>
      <c r="K276" s="671"/>
    </row>
    <row r="277" spans="1:11" ht="12.75">
      <c r="A277" s="339">
        <f t="shared" si="4"/>
        <v>262</v>
      </c>
      <c r="B277" s="670"/>
      <c r="C277" s="670"/>
      <c r="D277" s="670"/>
      <c r="E277" s="670"/>
      <c r="F277" s="562"/>
      <c r="G277" s="562"/>
      <c r="H277" s="563"/>
      <c r="I277" s="563"/>
      <c r="J277" s="563"/>
      <c r="K277" s="671"/>
    </row>
    <row r="278" spans="1:11" ht="12.75">
      <c r="A278" s="339">
        <f t="shared" si="4"/>
        <v>263</v>
      </c>
      <c r="B278" s="670"/>
      <c r="C278" s="670"/>
      <c r="D278" s="670"/>
      <c r="E278" s="670"/>
      <c r="F278" s="562"/>
      <c r="G278" s="562"/>
      <c r="H278" s="563"/>
      <c r="I278" s="563"/>
      <c r="J278" s="563"/>
      <c r="K278" s="671"/>
    </row>
    <row r="279" spans="1:11" ht="12.75">
      <c r="A279" s="339">
        <f t="shared" si="4"/>
        <v>264</v>
      </c>
      <c r="B279" s="670"/>
      <c r="C279" s="670"/>
      <c r="D279" s="670"/>
      <c r="E279" s="670"/>
      <c r="F279" s="562"/>
      <c r="G279" s="562"/>
      <c r="H279" s="563"/>
      <c r="I279" s="563"/>
      <c r="J279" s="563"/>
      <c r="K279" s="671"/>
    </row>
    <row r="280" spans="1:11" ht="12.75">
      <c r="A280" s="339">
        <f t="shared" si="4"/>
        <v>265</v>
      </c>
      <c r="B280" s="670"/>
      <c r="C280" s="670"/>
      <c r="D280" s="670"/>
      <c r="E280" s="670"/>
      <c r="F280" s="562"/>
      <c r="G280" s="562"/>
      <c r="H280" s="563"/>
      <c r="I280" s="563"/>
      <c r="J280" s="563"/>
      <c r="K280" s="671"/>
    </row>
    <row r="281" spans="1:11" ht="12.75">
      <c r="A281" s="339">
        <f t="shared" si="4"/>
        <v>266</v>
      </c>
      <c r="B281" s="670"/>
      <c r="C281" s="670"/>
      <c r="D281" s="670"/>
      <c r="E281" s="670"/>
      <c r="F281" s="562"/>
      <c r="G281" s="562"/>
      <c r="H281" s="563"/>
      <c r="I281" s="563"/>
      <c r="J281" s="563"/>
      <c r="K281" s="671"/>
    </row>
    <row r="282" spans="1:11" ht="12.75">
      <c r="A282" s="339">
        <f t="shared" si="4"/>
        <v>267</v>
      </c>
      <c r="B282" s="670"/>
      <c r="C282" s="670"/>
      <c r="D282" s="670"/>
      <c r="E282" s="670"/>
      <c r="F282" s="562"/>
      <c r="G282" s="562"/>
      <c r="H282" s="563"/>
      <c r="I282" s="563"/>
      <c r="J282" s="563"/>
      <c r="K282" s="671"/>
    </row>
    <row r="283" spans="1:11" ht="12.75">
      <c r="A283" s="339">
        <f t="shared" si="4"/>
        <v>268</v>
      </c>
      <c r="B283" s="670"/>
      <c r="C283" s="670"/>
      <c r="D283" s="670"/>
      <c r="E283" s="670"/>
      <c r="F283" s="562"/>
      <c r="G283" s="562"/>
      <c r="H283" s="563"/>
      <c r="I283" s="563"/>
      <c r="J283" s="563"/>
      <c r="K283" s="671"/>
    </row>
    <row r="284" spans="1:11" ht="12.75">
      <c r="A284" s="339">
        <f t="shared" si="4"/>
        <v>269</v>
      </c>
      <c r="B284" s="670"/>
      <c r="C284" s="670"/>
      <c r="D284" s="670"/>
      <c r="E284" s="670"/>
      <c r="F284" s="562"/>
      <c r="G284" s="562"/>
      <c r="H284" s="563"/>
      <c r="I284" s="563"/>
      <c r="J284" s="563"/>
      <c r="K284" s="671"/>
    </row>
    <row r="285" spans="1:11" ht="12.75">
      <c r="A285" s="339">
        <f t="shared" si="4"/>
        <v>270</v>
      </c>
      <c r="B285" s="670"/>
      <c r="C285" s="670"/>
      <c r="D285" s="670"/>
      <c r="E285" s="670"/>
      <c r="F285" s="562"/>
      <c r="G285" s="562"/>
      <c r="H285" s="563"/>
      <c r="I285" s="563"/>
      <c r="J285" s="563"/>
      <c r="K285" s="671"/>
    </row>
    <row r="286" spans="1:11" ht="12.75">
      <c r="A286" s="339">
        <f t="shared" si="4"/>
        <v>271</v>
      </c>
      <c r="B286" s="670"/>
      <c r="C286" s="670"/>
      <c r="D286" s="670"/>
      <c r="E286" s="670"/>
      <c r="F286" s="562"/>
      <c r="G286" s="562"/>
      <c r="H286" s="563"/>
      <c r="I286" s="563"/>
      <c r="J286" s="563"/>
      <c r="K286" s="671"/>
    </row>
    <row r="287" spans="1:11" ht="12.75">
      <c r="A287" s="339">
        <f t="shared" si="4"/>
        <v>272</v>
      </c>
      <c r="B287" s="670"/>
      <c r="C287" s="670"/>
      <c r="D287" s="670"/>
      <c r="E287" s="670"/>
      <c r="F287" s="562"/>
      <c r="G287" s="562"/>
      <c r="H287" s="563"/>
      <c r="I287" s="563"/>
      <c r="J287" s="563"/>
      <c r="K287" s="671"/>
    </row>
    <row r="288" spans="1:11" ht="12.75">
      <c r="A288" s="339">
        <f t="shared" si="4"/>
        <v>273</v>
      </c>
      <c r="B288" s="670"/>
      <c r="C288" s="670"/>
      <c r="D288" s="670"/>
      <c r="E288" s="670"/>
      <c r="F288" s="562"/>
      <c r="G288" s="562"/>
      <c r="H288" s="563"/>
      <c r="I288" s="563"/>
      <c r="J288" s="563"/>
      <c r="K288" s="671"/>
    </row>
    <row r="289" spans="1:11" ht="12.75">
      <c r="A289" s="339">
        <f t="shared" si="4"/>
        <v>274</v>
      </c>
      <c r="B289" s="670"/>
      <c r="C289" s="670"/>
      <c r="D289" s="670"/>
      <c r="E289" s="670"/>
      <c r="F289" s="562"/>
      <c r="G289" s="562"/>
      <c r="H289" s="563"/>
      <c r="I289" s="563"/>
      <c r="J289" s="563"/>
      <c r="K289" s="671"/>
    </row>
    <row r="290" spans="1:11" ht="12.75">
      <c r="A290" s="339">
        <f t="shared" si="4"/>
        <v>275</v>
      </c>
      <c r="B290" s="670"/>
      <c r="C290" s="670"/>
      <c r="D290" s="670"/>
      <c r="E290" s="670"/>
      <c r="F290" s="562"/>
      <c r="G290" s="562"/>
      <c r="H290" s="563"/>
      <c r="I290" s="563"/>
      <c r="J290" s="563"/>
      <c r="K290" s="671"/>
    </row>
    <row r="291" spans="1:11" ht="12.75">
      <c r="A291" s="339">
        <f t="shared" si="4"/>
        <v>276</v>
      </c>
      <c r="B291" s="670"/>
      <c r="C291" s="670"/>
      <c r="D291" s="670"/>
      <c r="E291" s="670"/>
      <c r="F291" s="562"/>
      <c r="G291" s="562"/>
      <c r="H291" s="563"/>
      <c r="I291" s="563"/>
      <c r="J291" s="563"/>
      <c r="K291" s="671"/>
    </row>
    <row r="292" spans="1:11" ht="12.75">
      <c r="A292" s="339">
        <f t="shared" si="4"/>
        <v>277</v>
      </c>
      <c r="B292" s="670"/>
      <c r="C292" s="670"/>
      <c r="D292" s="670"/>
      <c r="E292" s="670"/>
      <c r="F292" s="562"/>
      <c r="G292" s="562"/>
      <c r="H292" s="563"/>
      <c r="I292" s="563"/>
      <c r="J292" s="563"/>
      <c r="K292" s="671"/>
    </row>
    <row r="293" spans="1:11" ht="12.75">
      <c r="A293" s="339">
        <f t="shared" si="4"/>
        <v>278</v>
      </c>
      <c r="B293" s="670"/>
      <c r="C293" s="670"/>
      <c r="D293" s="670"/>
      <c r="E293" s="670"/>
      <c r="F293" s="562"/>
      <c r="G293" s="562"/>
      <c r="H293" s="563"/>
      <c r="I293" s="563"/>
      <c r="J293" s="563"/>
      <c r="K293" s="671"/>
    </row>
    <row r="294" spans="1:11" ht="12.75">
      <c r="A294" s="339">
        <f t="shared" si="4"/>
        <v>279</v>
      </c>
      <c r="B294" s="670"/>
      <c r="C294" s="670"/>
      <c r="D294" s="670"/>
      <c r="E294" s="670"/>
      <c r="F294" s="562"/>
      <c r="G294" s="562"/>
      <c r="H294" s="563"/>
      <c r="I294" s="563"/>
      <c r="J294" s="563"/>
      <c r="K294" s="671"/>
    </row>
    <row r="295" spans="1:11" ht="12.75">
      <c r="A295" s="339">
        <f t="shared" si="4"/>
        <v>280</v>
      </c>
      <c r="B295" s="670"/>
      <c r="C295" s="670"/>
      <c r="D295" s="670"/>
      <c r="E295" s="670"/>
      <c r="F295" s="562"/>
      <c r="G295" s="562"/>
      <c r="H295" s="563"/>
      <c r="I295" s="563"/>
      <c r="J295" s="563"/>
      <c r="K295" s="671"/>
    </row>
    <row r="296" spans="1:11" ht="12.75">
      <c r="A296" s="339">
        <f t="shared" si="4"/>
        <v>281</v>
      </c>
      <c r="B296" s="670"/>
      <c r="C296" s="670"/>
      <c r="D296" s="670"/>
      <c r="E296" s="670"/>
      <c r="F296" s="562"/>
      <c r="G296" s="562"/>
      <c r="H296" s="563"/>
      <c r="I296" s="563"/>
      <c r="J296" s="563"/>
      <c r="K296" s="671"/>
    </row>
    <row r="297" spans="1:11" ht="12.75">
      <c r="A297" s="339">
        <f t="shared" si="4"/>
        <v>282</v>
      </c>
      <c r="B297" s="670"/>
      <c r="C297" s="670"/>
      <c r="D297" s="670"/>
      <c r="E297" s="670"/>
      <c r="F297" s="562"/>
      <c r="G297" s="562"/>
      <c r="H297" s="563"/>
      <c r="I297" s="563"/>
      <c r="J297" s="563"/>
      <c r="K297" s="671"/>
    </row>
    <row r="298" spans="1:11" ht="12.75">
      <c r="A298" s="339">
        <f t="shared" si="4"/>
        <v>283</v>
      </c>
      <c r="B298" s="670"/>
      <c r="C298" s="670"/>
      <c r="D298" s="670"/>
      <c r="E298" s="670"/>
      <c r="F298" s="562"/>
      <c r="G298" s="562"/>
      <c r="H298" s="563"/>
      <c r="I298" s="563"/>
      <c r="J298" s="563"/>
      <c r="K298" s="671"/>
    </row>
    <row r="299" spans="1:11" ht="12.75">
      <c r="A299" s="339">
        <f t="shared" si="4"/>
        <v>284</v>
      </c>
      <c r="B299" s="670"/>
      <c r="C299" s="670"/>
      <c r="D299" s="670"/>
      <c r="E299" s="670"/>
      <c r="F299" s="562"/>
      <c r="G299" s="562"/>
      <c r="H299" s="563"/>
      <c r="I299" s="563"/>
      <c r="J299" s="563"/>
      <c r="K299" s="671"/>
    </row>
    <row r="300" spans="1:11" ht="12.75">
      <c r="A300" s="339">
        <f t="shared" si="4"/>
        <v>285</v>
      </c>
      <c r="B300" s="670"/>
      <c r="C300" s="670"/>
      <c r="D300" s="670"/>
      <c r="E300" s="670"/>
      <c r="F300" s="562"/>
      <c r="G300" s="562"/>
      <c r="H300" s="563"/>
      <c r="I300" s="563"/>
      <c r="J300" s="563"/>
      <c r="K300" s="671"/>
    </row>
    <row r="301" spans="1:11" ht="12.75">
      <c r="A301" s="339">
        <f t="shared" si="4"/>
        <v>286</v>
      </c>
      <c r="B301" s="670"/>
      <c r="C301" s="670"/>
      <c r="D301" s="670"/>
      <c r="E301" s="670"/>
      <c r="F301" s="562"/>
      <c r="G301" s="562"/>
      <c r="H301" s="563"/>
      <c r="I301" s="563"/>
      <c r="J301" s="563"/>
      <c r="K301" s="671"/>
    </row>
    <row r="302" spans="1:11" ht="12.75">
      <c r="A302" s="339">
        <f t="shared" si="4"/>
        <v>287</v>
      </c>
      <c r="B302" s="670"/>
      <c r="C302" s="670"/>
      <c r="D302" s="670"/>
      <c r="E302" s="670"/>
      <c r="F302" s="562"/>
      <c r="G302" s="562"/>
      <c r="H302" s="563"/>
      <c r="I302" s="563"/>
      <c r="J302" s="563"/>
      <c r="K302" s="671"/>
    </row>
    <row r="303" spans="1:11" ht="12.75">
      <c r="A303" s="339">
        <f t="shared" si="4"/>
        <v>288</v>
      </c>
      <c r="B303" s="670"/>
      <c r="C303" s="670"/>
      <c r="D303" s="670"/>
      <c r="E303" s="670"/>
      <c r="F303" s="562"/>
      <c r="G303" s="562"/>
      <c r="H303" s="563"/>
      <c r="I303" s="563"/>
      <c r="J303" s="563"/>
      <c r="K303" s="671"/>
    </row>
    <row r="304" spans="1:11" ht="12.75">
      <c r="A304" s="339">
        <f t="shared" si="4"/>
        <v>289</v>
      </c>
      <c r="B304" s="670"/>
      <c r="C304" s="670"/>
      <c r="D304" s="670"/>
      <c r="E304" s="670"/>
      <c r="F304" s="562"/>
      <c r="G304" s="562"/>
      <c r="H304" s="563"/>
      <c r="I304" s="563"/>
      <c r="J304" s="563"/>
      <c r="K304" s="671"/>
    </row>
    <row r="305" spans="1:11" ht="12.75">
      <c r="A305" s="339">
        <f t="shared" si="4"/>
        <v>290</v>
      </c>
      <c r="B305" s="670"/>
      <c r="C305" s="670"/>
      <c r="D305" s="670"/>
      <c r="E305" s="670"/>
      <c r="F305" s="562"/>
      <c r="G305" s="562"/>
      <c r="H305" s="563"/>
      <c r="I305" s="563"/>
      <c r="J305" s="563"/>
      <c r="K305" s="671"/>
    </row>
    <row r="306" spans="1:11" ht="12.75">
      <c r="A306" s="339">
        <f t="shared" si="4"/>
        <v>291</v>
      </c>
      <c r="B306" s="670"/>
      <c r="C306" s="670"/>
      <c r="D306" s="670"/>
      <c r="E306" s="670"/>
      <c r="F306" s="562"/>
      <c r="G306" s="562"/>
      <c r="H306" s="563"/>
      <c r="I306" s="563"/>
      <c r="J306" s="563"/>
      <c r="K306" s="671"/>
    </row>
    <row r="307" spans="1:11" ht="12.75">
      <c r="A307" s="339">
        <f t="shared" si="4"/>
        <v>292</v>
      </c>
      <c r="B307" s="670"/>
      <c r="C307" s="670"/>
      <c r="D307" s="670"/>
      <c r="E307" s="670"/>
      <c r="F307" s="562"/>
      <c r="G307" s="562"/>
      <c r="H307" s="563"/>
      <c r="I307" s="563"/>
      <c r="J307" s="563"/>
      <c r="K307" s="671"/>
    </row>
    <row r="308" spans="1:11" ht="12.75">
      <c r="A308" s="339">
        <f t="shared" si="4"/>
        <v>293</v>
      </c>
      <c r="B308" s="670"/>
      <c r="C308" s="670"/>
      <c r="D308" s="670"/>
      <c r="E308" s="670"/>
      <c r="F308" s="562"/>
      <c r="G308" s="562"/>
      <c r="H308" s="563"/>
      <c r="I308" s="563"/>
      <c r="J308" s="563"/>
      <c r="K308" s="671"/>
    </row>
    <row r="309" spans="1:11" ht="12.75">
      <c r="A309" s="339">
        <f t="shared" si="4"/>
        <v>294</v>
      </c>
      <c r="B309" s="670"/>
      <c r="C309" s="670"/>
      <c r="D309" s="670"/>
      <c r="E309" s="670"/>
      <c r="F309" s="562"/>
      <c r="G309" s="562"/>
      <c r="H309" s="563"/>
      <c r="I309" s="563"/>
      <c r="J309" s="563"/>
      <c r="K309" s="671"/>
    </row>
    <row r="310" spans="1:11" ht="12.75">
      <c r="A310" s="339">
        <f t="shared" si="4"/>
        <v>295</v>
      </c>
      <c r="B310" s="670"/>
      <c r="C310" s="670"/>
      <c r="D310" s="670"/>
      <c r="E310" s="670"/>
      <c r="F310" s="562"/>
      <c r="G310" s="562"/>
      <c r="H310" s="563"/>
      <c r="I310" s="563"/>
      <c r="J310" s="563"/>
      <c r="K310" s="671"/>
    </row>
    <row r="311" spans="1:11" ht="12.75">
      <c r="A311" s="339">
        <f t="shared" si="4"/>
        <v>296</v>
      </c>
      <c r="B311" s="670"/>
      <c r="C311" s="670"/>
      <c r="D311" s="670"/>
      <c r="E311" s="670"/>
      <c r="F311" s="562"/>
      <c r="G311" s="562"/>
      <c r="H311" s="563"/>
      <c r="I311" s="563"/>
      <c r="J311" s="563"/>
      <c r="K311" s="671"/>
    </row>
    <row r="312" spans="1:11" ht="12.75">
      <c r="A312" s="339">
        <f t="shared" si="4"/>
        <v>297</v>
      </c>
      <c r="B312" s="670"/>
      <c r="C312" s="670"/>
      <c r="D312" s="670"/>
      <c r="E312" s="670"/>
      <c r="F312" s="562"/>
      <c r="G312" s="562"/>
      <c r="H312" s="563"/>
      <c r="I312" s="563"/>
      <c r="J312" s="563"/>
      <c r="K312" s="671"/>
    </row>
    <row r="313" spans="1:11" ht="12.75">
      <c r="A313" s="339">
        <f t="shared" si="4"/>
        <v>298</v>
      </c>
      <c r="B313" s="670"/>
      <c r="C313" s="670"/>
      <c r="D313" s="670"/>
      <c r="E313" s="670"/>
      <c r="F313" s="562"/>
      <c r="G313" s="562"/>
      <c r="H313" s="563"/>
      <c r="I313" s="563"/>
      <c r="J313" s="563"/>
      <c r="K313" s="671"/>
    </row>
    <row r="314" spans="1:11" ht="12.75">
      <c r="A314" s="339">
        <f t="shared" si="4"/>
        <v>299</v>
      </c>
      <c r="B314" s="670"/>
      <c r="C314" s="670"/>
      <c r="D314" s="670"/>
      <c r="E314" s="670"/>
      <c r="F314" s="562"/>
      <c r="G314" s="562"/>
      <c r="H314" s="563"/>
      <c r="I314" s="563"/>
      <c r="J314" s="563"/>
      <c r="K314" s="671"/>
    </row>
    <row r="315" spans="1:11" ht="12.75">
      <c r="A315" s="339">
        <f t="shared" si="4"/>
        <v>300</v>
      </c>
      <c r="B315" s="670"/>
      <c r="C315" s="670"/>
      <c r="D315" s="670"/>
      <c r="E315" s="670"/>
      <c r="F315" s="562"/>
      <c r="G315" s="562"/>
      <c r="H315" s="563"/>
      <c r="I315" s="563"/>
      <c r="J315" s="563"/>
      <c r="K315" s="671"/>
    </row>
    <row r="316" spans="1:11" ht="12.75">
      <c r="A316" s="339">
        <f t="shared" si="4"/>
        <v>301</v>
      </c>
      <c r="B316" s="670"/>
      <c r="C316" s="670"/>
      <c r="D316" s="670"/>
      <c r="E316" s="670"/>
      <c r="F316" s="562"/>
      <c r="G316" s="562"/>
      <c r="H316" s="563"/>
      <c r="I316" s="563"/>
      <c r="J316" s="563"/>
      <c r="K316" s="671"/>
    </row>
    <row r="317" spans="1:11" ht="12.75">
      <c r="A317" s="339">
        <f t="shared" si="4"/>
        <v>302</v>
      </c>
      <c r="B317" s="670"/>
      <c r="C317" s="670"/>
      <c r="D317" s="670"/>
      <c r="E317" s="670"/>
      <c r="F317" s="562"/>
      <c r="G317" s="562"/>
      <c r="H317" s="563"/>
      <c r="I317" s="563"/>
      <c r="J317" s="563"/>
      <c r="K317" s="671"/>
    </row>
    <row r="318" spans="1:11" ht="12.75">
      <c r="A318" s="339">
        <f t="shared" si="4"/>
        <v>303</v>
      </c>
      <c r="B318" s="670"/>
      <c r="C318" s="670"/>
      <c r="D318" s="670"/>
      <c r="E318" s="670"/>
      <c r="F318" s="562"/>
      <c r="G318" s="562"/>
      <c r="H318" s="563"/>
      <c r="I318" s="563"/>
      <c r="J318" s="563"/>
      <c r="K318" s="671"/>
    </row>
    <row r="319" spans="1:11" ht="12.75">
      <c r="A319" s="339">
        <f t="shared" si="4"/>
        <v>304</v>
      </c>
      <c r="B319" s="670"/>
      <c r="C319" s="670"/>
      <c r="D319" s="670"/>
      <c r="E319" s="670"/>
      <c r="F319" s="562"/>
      <c r="G319" s="562"/>
      <c r="H319" s="563"/>
      <c r="I319" s="563"/>
      <c r="J319" s="563"/>
      <c r="K319" s="671"/>
    </row>
    <row r="320" spans="1:11" ht="12.75">
      <c r="A320" s="339">
        <f t="shared" si="4"/>
        <v>305</v>
      </c>
      <c r="B320" s="670"/>
      <c r="C320" s="670"/>
      <c r="D320" s="670"/>
      <c r="E320" s="670"/>
      <c r="F320" s="562"/>
      <c r="G320" s="562"/>
      <c r="H320" s="563"/>
      <c r="I320" s="563"/>
      <c r="J320" s="563"/>
      <c r="K320" s="671"/>
    </row>
    <row r="321" spans="1:11" ht="12.75">
      <c r="A321" s="339">
        <f t="shared" si="4"/>
        <v>306</v>
      </c>
      <c r="B321" s="670"/>
      <c r="C321" s="670"/>
      <c r="D321" s="670"/>
      <c r="E321" s="670"/>
      <c r="F321" s="562"/>
      <c r="G321" s="562"/>
      <c r="H321" s="563"/>
      <c r="I321" s="563"/>
      <c r="J321" s="563"/>
      <c r="K321" s="671"/>
    </row>
    <row r="322" spans="1:11" ht="12.75">
      <c r="A322" s="339">
        <f t="shared" si="4"/>
        <v>307</v>
      </c>
      <c r="B322" s="670"/>
      <c r="C322" s="670"/>
      <c r="D322" s="670"/>
      <c r="E322" s="670"/>
      <c r="F322" s="562"/>
      <c r="G322" s="562"/>
      <c r="H322" s="563"/>
      <c r="I322" s="563"/>
      <c r="J322" s="563"/>
      <c r="K322" s="671"/>
    </row>
    <row r="323" spans="1:11" ht="12.75">
      <c r="A323" s="339">
        <f t="shared" si="4"/>
        <v>308</v>
      </c>
      <c r="B323" s="670"/>
      <c r="C323" s="670"/>
      <c r="D323" s="670"/>
      <c r="E323" s="670"/>
      <c r="F323" s="562"/>
      <c r="G323" s="562"/>
      <c r="H323" s="563"/>
      <c r="I323" s="563"/>
      <c r="J323" s="563"/>
      <c r="K323" s="671"/>
    </row>
    <row r="324" spans="1:11" ht="12.75">
      <c r="A324" s="339">
        <f t="shared" si="4"/>
        <v>309</v>
      </c>
      <c r="B324" s="670"/>
      <c r="C324" s="670"/>
      <c r="D324" s="670"/>
      <c r="E324" s="670"/>
      <c r="F324" s="562"/>
      <c r="G324" s="562"/>
      <c r="H324" s="563"/>
      <c r="I324" s="563"/>
      <c r="J324" s="563"/>
      <c r="K324" s="671"/>
    </row>
    <row r="325" spans="1:11" ht="12.75">
      <c r="A325" s="339">
        <f t="shared" si="4"/>
        <v>310</v>
      </c>
      <c r="B325" s="670"/>
      <c r="C325" s="670"/>
      <c r="D325" s="670"/>
      <c r="E325" s="670"/>
      <c r="F325" s="562"/>
      <c r="G325" s="562"/>
      <c r="H325" s="563"/>
      <c r="I325" s="563"/>
      <c r="J325" s="563"/>
      <c r="K325" s="671"/>
    </row>
    <row r="326" spans="1:11" ht="12.75">
      <c r="A326" s="339">
        <f t="shared" si="4"/>
        <v>311</v>
      </c>
      <c r="B326" s="670"/>
      <c r="C326" s="670"/>
      <c r="D326" s="670"/>
      <c r="E326" s="670"/>
      <c r="F326" s="562"/>
      <c r="G326" s="562"/>
      <c r="H326" s="563"/>
      <c r="I326" s="563"/>
      <c r="J326" s="563"/>
      <c r="K326" s="671"/>
    </row>
    <row r="327" spans="1:11" ht="12.75">
      <c r="A327" s="339">
        <f t="shared" si="4"/>
        <v>312</v>
      </c>
      <c r="B327" s="670"/>
      <c r="C327" s="670"/>
      <c r="D327" s="670"/>
      <c r="E327" s="670"/>
      <c r="F327" s="562"/>
      <c r="G327" s="562"/>
      <c r="H327" s="563"/>
      <c r="I327" s="563"/>
      <c r="J327" s="563"/>
      <c r="K327" s="671"/>
    </row>
    <row r="328" spans="1:11" ht="12.75">
      <c r="A328" s="339">
        <f t="shared" si="4"/>
        <v>313</v>
      </c>
      <c r="B328" s="670"/>
      <c r="C328" s="670"/>
      <c r="D328" s="670"/>
      <c r="E328" s="670"/>
      <c r="F328" s="562"/>
      <c r="G328" s="562"/>
      <c r="H328" s="563"/>
      <c r="I328" s="563"/>
      <c r="J328" s="563"/>
      <c r="K328" s="671"/>
    </row>
    <row r="329" spans="1:11" ht="12.75">
      <c r="A329" s="339">
        <f t="shared" si="4"/>
        <v>314</v>
      </c>
      <c r="B329" s="670"/>
      <c r="C329" s="670"/>
      <c r="D329" s="670"/>
      <c r="E329" s="670"/>
      <c r="F329" s="562"/>
      <c r="G329" s="562"/>
      <c r="H329" s="563"/>
      <c r="I329" s="563"/>
      <c r="J329" s="563"/>
      <c r="K329" s="671"/>
    </row>
    <row r="330" spans="1:11" ht="12.75">
      <c r="A330" s="339">
        <f t="shared" si="4"/>
        <v>315</v>
      </c>
      <c r="B330" s="670"/>
      <c r="C330" s="670"/>
      <c r="D330" s="670"/>
      <c r="E330" s="670"/>
      <c r="F330" s="562"/>
      <c r="G330" s="562"/>
      <c r="H330" s="563"/>
      <c r="I330" s="563"/>
      <c r="J330" s="563"/>
      <c r="K330" s="671"/>
    </row>
    <row r="331" spans="1:11" ht="12.75">
      <c r="A331" s="339">
        <f t="shared" si="4"/>
        <v>316</v>
      </c>
      <c r="B331" s="670"/>
      <c r="C331" s="670"/>
      <c r="D331" s="670"/>
      <c r="E331" s="670"/>
      <c r="F331" s="562"/>
      <c r="G331" s="562"/>
      <c r="H331" s="563"/>
      <c r="I331" s="563"/>
      <c r="J331" s="563"/>
      <c r="K331" s="671"/>
    </row>
    <row r="332" spans="1:11" ht="12.75">
      <c r="A332" s="339">
        <f t="shared" si="4"/>
        <v>317</v>
      </c>
      <c r="B332" s="670"/>
      <c r="C332" s="670"/>
      <c r="D332" s="670"/>
      <c r="E332" s="670"/>
      <c r="F332" s="562"/>
      <c r="G332" s="562"/>
      <c r="H332" s="563"/>
      <c r="I332" s="563"/>
      <c r="J332" s="563"/>
      <c r="K332" s="671"/>
    </row>
    <row r="333" spans="1:11" ht="12.75">
      <c r="A333" s="339">
        <f t="shared" si="4"/>
        <v>318</v>
      </c>
      <c r="B333" s="670"/>
      <c r="C333" s="670"/>
      <c r="D333" s="670"/>
      <c r="E333" s="670"/>
      <c r="F333" s="562"/>
      <c r="G333" s="562"/>
      <c r="H333" s="563"/>
      <c r="I333" s="563"/>
      <c r="J333" s="563"/>
      <c r="K333" s="671"/>
    </row>
    <row r="334" spans="1:11" ht="12.75">
      <c r="A334" s="339">
        <f t="shared" si="4"/>
        <v>319</v>
      </c>
      <c r="B334" s="670"/>
      <c r="C334" s="670"/>
      <c r="D334" s="670"/>
      <c r="E334" s="670"/>
      <c r="F334" s="562"/>
      <c r="G334" s="562"/>
      <c r="H334" s="563"/>
      <c r="I334" s="563"/>
      <c r="J334" s="563"/>
      <c r="K334" s="671"/>
    </row>
    <row r="335" spans="1:11" ht="12.75">
      <c r="A335" s="339">
        <f t="shared" si="4"/>
        <v>320</v>
      </c>
      <c r="B335" s="670"/>
      <c r="C335" s="670"/>
      <c r="D335" s="670"/>
      <c r="E335" s="670"/>
      <c r="F335" s="562"/>
      <c r="G335" s="562"/>
      <c r="H335" s="563"/>
      <c r="I335" s="563"/>
      <c r="J335" s="563"/>
      <c r="K335" s="671"/>
    </row>
    <row r="336" spans="1:11" ht="12.75">
      <c r="A336" s="339">
        <f t="shared" si="4"/>
        <v>321</v>
      </c>
      <c r="B336" s="670"/>
      <c r="C336" s="670"/>
      <c r="D336" s="670"/>
      <c r="E336" s="670"/>
      <c r="F336" s="562"/>
      <c r="G336" s="562"/>
      <c r="H336" s="563"/>
      <c r="I336" s="563"/>
      <c r="J336" s="563"/>
      <c r="K336" s="671"/>
    </row>
    <row r="337" spans="1:11" ht="12.75">
      <c r="A337" s="339">
        <f t="shared" si="4"/>
        <v>322</v>
      </c>
      <c r="B337" s="670"/>
      <c r="C337" s="670"/>
      <c r="D337" s="670"/>
      <c r="E337" s="670"/>
      <c r="F337" s="562"/>
      <c r="G337" s="562"/>
      <c r="H337" s="563"/>
      <c r="I337" s="563"/>
      <c r="J337" s="563"/>
      <c r="K337" s="671"/>
    </row>
    <row r="338" spans="1:11" ht="12.75">
      <c r="A338" s="339">
        <f aca="true" t="shared" si="5" ref="A338:A401">1+A337</f>
        <v>323</v>
      </c>
      <c r="B338" s="670"/>
      <c r="C338" s="670"/>
      <c r="D338" s="670"/>
      <c r="E338" s="670"/>
      <c r="F338" s="562"/>
      <c r="G338" s="562"/>
      <c r="H338" s="563"/>
      <c r="I338" s="563"/>
      <c r="J338" s="563"/>
      <c r="K338" s="671"/>
    </row>
    <row r="339" spans="1:11" ht="12.75">
      <c r="A339" s="339">
        <f t="shared" si="5"/>
        <v>324</v>
      </c>
      <c r="B339" s="670"/>
      <c r="C339" s="670"/>
      <c r="D339" s="670"/>
      <c r="E339" s="670"/>
      <c r="F339" s="562"/>
      <c r="G339" s="562"/>
      <c r="H339" s="563"/>
      <c r="I339" s="563"/>
      <c r="J339" s="563"/>
      <c r="K339" s="671"/>
    </row>
    <row r="340" spans="1:11" ht="12.75">
      <c r="A340" s="339">
        <f t="shared" si="5"/>
        <v>325</v>
      </c>
      <c r="B340" s="670"/>
      <c r="C340" s="670"/>
      <c r="D340" s="670"/>
      <c r="E340" s="670"/>
      <c r="F340" s="562"/>
      <c r="G340" s="562"/>
      <c r="H340" s="563"/>
      <c r="I340" s="563"/>
      <c r="J340" s="563"/>
      <c r="K340" s="671"/>
    </row>
    <row r="341" spans="1:11" ht="12.75">
      <c r="A341" s="339">
        <f t="shared" si="5"/>
        <v>326</v>
      </c>
      <c r="B341" s="670"/>
      <c r="C341" s="670"/>
      <c r="D341" s="670"/>
      <c r="E341" s="670"/>
      <c r="F341" s="562"/>
      <c r="G341" s="562"/>
      <c r="H341" s="563"/>
      <c r="I341" s="563"/>
      <c r="J341" s="563"/>
      <c r="K341" s="671"/>
    </row>
    <row r="342" spans="1:11" ht="12.75">
      <c r="A342" s="339">
        <f t="shared" si="5"/>
        <v>327</v>
      </c>
      <c r="B342" s="670"/>
      <c r="C342" s="670"/>
      <c r="D342" s="670"/>
      <c r="E342" s="670"/>
      <c r="F342" s="562"/>
      <c r="G342" s="562"/>
      <c r="H342" s="563"/>
      <c r="I342" s="563"/>
      <c r="J342" s="563"/>
      <c r="K342" s="671"/>
    </row>
    <row r="343" spans="1:11" ht="12.75">
      <c r="A343" s="339">
        <f t="shared" si="5"/>
        <v>328</v>
      </c>
      <c r="B343" s="670"/>
      <c r="C343" s="670"/>
      <c r="D343" s="670"/>
      <c r="E343" s="670"/>
      <c r="F343" s="562"/>
      <c r="G343" s="562"/>
      <c r="H343" s="563"/>
      <c r="I343" s="563"/>
      <c r="J343" s="563"/>
      <c r="K343" s="671"/>
    </row>
    <row r="344" spans="1:11" ht="12.75">
      <c r="A344" s="339">
        <f t="shared" si="5"/>
        <v>329</v>
      </c>
      <c r="B344" s="670"/>
      <c r="C344" s="670"/>
      <c r="D344" s="670"/>
      <c r="E344" s="670"/>
      <c r="F344" s="562"/>
      <c r="G344" s="562"/>
      <c r="H344" s="563"/>
      <c r="I344" s="563"/>
      <c r="J344" s="563"/>
      <c r="K344" s="671"/>
    </row>
    <row r="345" spans="1:11" ht="12.75">
      <c r="A345" s="339">
        <f t="shared" si="5"/>
        <v>330</v>
      </c>
      <c r="B345" s="670"/>
      <c r="C345" s="670"/>
      <c r="D345" s="670"/>
      <c r="E345" s="670"/>
      <c r="F345" s="562"/>
      <c r="G345" s="562"/>
      <c r="H345" s="563"/>
      <c r="I345" s="563"/>
      <c r="J345" s="563"/>
      <c r="K345" s="671"/>
    </row>
    <row r="346" spans="1:11" ht="12.75">
      <c r="A346" s="339">
        <f t="shared" si="5"/>
        <v>331</v>
      </c>
      <c r="B346" s="670"/>
      <c r="C346" s="670"/>
      <c r="D346" s="670"/>
      <c r="E346" s="670"/>
      <c r="F346" s="562"/>
      <c r="G346" s="562"/>
      <c r="H346" s="563"/>
      <c r="I346" s="563"/>
      <c r="J346" s="563"/>
      <c r="K346" s="671"/>
    </row>
    <row r="347" spans="1:11" ht="12.75">
      <c r="A347" s="339">
        <f t="shared" si="5"/>
        <v>332</v>
      </c>
      <c r="B347" s="670"/>
      <c r="C347" s="670"/>
      <c r="D347" s="670"/>
      <c r="E347" s="670"/>
      <c r="F347" s="562"/>
      <c r="G347" s="562"/>
      <c r="H347" s="563"/>
      <c r="I347" s="563"/>
      <c r="J347" s="563"/>
      <c r="K347" s="671"/>
    </row>
    <row r="348" spans="1:11" ht="12.75">
      <c r="A348" s="339">
        <f t="shared" si="5"/>
        <v>333</v>
      </c>
      <c r="B348" s="670"/>
      <c r="C348" s="670"/>
      <c r="D348" s="670"/>
      <c r="E348" s="670"/>
      <c r="F348" s="562"/>
      <c r="G348" s="562"/>
      <c r="H348" s="563"/>
      <c r="I348" s="563"/>
      <c r="J348" s="563"/>
      <c r="K348" s="671"/>
    </row>
    <row r="349" spans="1:11" ht="12.75">
      <c r="A349" s="339">
        <f t="shared" si="5"/>
        <v>334</v>
      </c>
      <c r="B349" s="670"/>
      <c r="C349" s="670"/>
      <c r="D349" s="670"/>
      <c r="E349" s="670"/>
      <c r="F349" s="562"/>
      <c r="G349" s="562"/>
      <c r="H349" s="563"/>
      <c r="I349" s="563"/>
      <c r="J349" s="563"/>
      <c r="K349" s="671"/>
    </row>
    <row r="350" spans="1:11" ht="12.75">
      <c r="A350" s="339">
        <f t="shared" si="5"/>
        <v>335</v>
      </c>
      <c r="B350" s="670"/>
      <c r="C350" s="670"/>
      <c r="D350" s="670"/>
      <c r="E350" s="670"/>
      <c r="F350" s="562"/>
      <c r="G350" s="562"/>
      <c r="H350" s="563"/>
      <c r="I350" s="563"/>
      <c r="J350" s="563"/>
      <c r="K350" s="671"/>
    </row>
    <row r="351" spans="1:11" ht="12.75">
      <c r="A351" s="339">
        <f t="shared" si="5"/>
        <v>336</v>
      </c>
      <c r="B351" s="670"/>
      <c r="C351" s="670"/>
      <c r="D351" s="670"/>
      <c r="E351" s="670"/>
      <c r="F351" s="562"/>
      <c r="G351" s="562"/>
      <c r="H351" s="563"/>
      <c r="I351" s="563"/>
      <c r="J351" s="563"/>
      <c r="K351" s="671"/>
    </row>
    <row r="352" spans="1:11" ht="12.75">
      <c r="A352" s="339">
        <f t="shared" si="5"/>
        <v>337</v>
      </c>
      <c r="B352" s="670"/>
      <c r="C352" s="670"/>
      <c r="D352" s="670"/>
      <c r="E352" s="670"/>
      <c r="F352" s="562"/>
      <c r="G352" s="562"/>
      <c r="H352" s="563"/>
      <c r="I352" s="563"/>
      <c r="J352" s="563"/>
      <c r="K352" s="671"/>
    </row>
    <row r="353" spans="1:11" ht="12.75">
      <c r="A353" s="339">
        <f t="shared" si="5"/>
        <v>338</v>
      </c>
      <c r="B353" s="670"/>
      <c r="C353" s="670"/>
      <c r="D353" s="670"/>
      <c r="E353" s="670"/>
      <c r="F353" s="562"/>
      <c r="G353" s="562"/>
      <c r="H353" s="563"/>
      <c r="I353" s="563"/>
      <c r="J353" s="563"/>
      <c r="K353" s="671"/>
    </row>
    <row r="354" spans="1:11" ht="12.75">
      <c r="A354" s="339">
        <f t="shared" si="5"/>
        <v>339</v>
      </c>
      <c r="B354" s="670"/>
      <c r="C354" s="670"/>
      <c r="D354" s="670"/>
      <c r="E354" s="670"/>
      <c r="F354" s="562"/>
      <c r="G354" s="562"/>
      <c r="H354" s="563"/>
      <c r="I354" s="563"/>
      <c r="J354" s="563"/>
      <c r="K354" s="671"/>
    </row>
    <row r="355" spans="1:11" ht="12.75">
      <c r="A355" s="339">
        <f t="shared" si="5"/>
        <v>340</v>
      </c>
      <c r="B355" s="670"/>
      <c r="C355" s="670"/>
      <c r="D355" s="670"/>
      <c r="E355" s="670"/>
      <c r="F355" s="562"/>
      <c r="G355" s="562"/>
      <c r="H355" s="563"/>
      <c r="I355" s="563"/>
      <c r="J355" s="563"/>
      <c r="K355" s="671"/>
    </row>
    <row r="356" spans="1:11" ht="12.75">
      <c r="A356" s="339">
        <f t="shared" si="5"/>
        <v>341</v>
      </c>
      <c r="B356" s="670"/>
      <c r="C356" s="670"/>
      <c r="D356" s="670"/>
      <c r="E356" s="670"/>
      <c r="F356" s="562"/>
      <c r="G356" s="562"/>
      <c r="H356" s="563"/>
      <c r="I356" s="563"/>
      <c r="J356" s="563"/>
      <c r="K356" s="671"/>
    </row>
    <row r="357" spans="1:11" ht="12.75">
      <c r="A357" s="339">
        <f t="shared" si="5"/>
        <v>342</v>
      </c>
      <c r="B357" s="670"/>
      <c r="C357" s="670"/>
      <c r="D357" s="670"/>
      <c r="E357" s="670"/>
      <c r="F357" s="562"/>
      <c r="G357" s="562"/>
      <c r="H357" s="563"/>
      <c r="I357" s="563"/>
      <c r="J357" s="563"/>
      <c r="K357" s="671"/>
    </row>
    <row r="358" spans="1:11" ht="12.75">
      <c r="A358" s="339">
        <f t="shared" si="5"/>
        <v>343</v>
      </c>
      <c r="B358" s="670"/>
      <c r="C358" s="670"/>
      <c r="D358" s="670"/>
      <c r="E358" s="670"/>
      <c r="F358" s="562"/>
      <c r="G358" s="562"/>
      <c r="H358" s="563"/>
      <c r="I358" s="563"/>
      <c r="J358" s="563"/>
      <c r="K358" s="671"/>
    </row>
    <row r="359" spans="1:11" ht="12.75">
      <c r="A359" s="339">
        <f t="shared" si="5"/>
        <v>344</v>
      </c>
      <c r="B359" s="670"/>
      <c r="C359" s="670"/>
      <c r="D359" s="670"/>
      <c r="E359" s="670"/>
      <c r="F359" s="562"/>
      <c r="G359" s="562"/>
      <c r="H359" s="563"/>
      <c r="I359" s="563"/>
      <c r="J359" s="563"/>
      <c r="K359" s="671"/>
    </row>
    <row r="360" spans="1:11" ht="12.75">
      <c r="A360" s="339">
        <f t="shared" si="5"/>
        <v>345</v>
      </c>
      <c r="B360" s="670"/>
      <c r="C360" s="670"/>
      <c r="D360" s="670"/>
      <c r="E360" s="670"/>
      <c r="F360" s="562"/>
      <c r="G360" s="562"/>
      <c r="H360" s="563"/>
      <c r="I360" s="563"/>
      <c r="J360" s="563"/>
      <c r="K360" s="671"/>
    </row>
    <row r="361" spans="1:11" ht="12.75">
      <c r="A361" s="339">
        <f t="shared" si="5"/>
        <v>346</v>
      </c>
      <c r="B361" s="670"/>
      <c r="C361" s="670"/>
      <c r="D361" s="670"/>
      <c r="E361" s="670"/>
      <c r="F361" s="562"/>
      <c r="G361" s="562"/>
      <c r="H361" s="563"/>
      <c r="I361" s="563"/>
      <c r="J361" s="563"/>
      <c r="K361" s="671"/>
    </row>
    <row r="362" spans="1:11" ht="12.75">
      <c r="A362" s="339">
        <f t="shared" si="5"/>
        <v>347</v>
      </c>
      <c r="B362" s="670"/>
      <c r="C362" s="670"/>
      <c r="D362" s="670"/>
      <c r="E362" s="670"/>
      <c r="F362" s="562"/>
      <c r="G362" s="562"/>
      <c r="H362" s="563"/>
      <c r="I362" s="563"/>
      <c r="J362" s="563"/>
      <c r="K362" s="671"/>
    </row>
    <row r="363" spans="1:11" ht="12.75">
      <c r="A363" s="339">
        <f t="shared" si="5"/>
        <v>348</v>
      </c>
      <c r="B363" s="670"/>
      <c r="C363" s="670"/>
      <c r="D363" s="670"/>
      <c r="E363" s="670"/>
      <c r="F363" s="562"/>
      <c r="G363" s="562"/>
      <c r="H363" s="563"/>
      <c r="I363" s="563"/>
      <c r="J363" s="563"/>
      <c r="K363" s="671"/>
    </row>
    <row r="364" spans="1:11" ht="12.75">
      <c r="A364" s="339">
        <f t="shared" si="5"/>
        <v>349</v>
      </c>
      <c r="B364" s="670"/>
      <c r="C364" s="670"/>
      <c r="D364" s="670"/>
      <c r="E364" s="670"/>
      <c r="F364" s="562"/>
      <c r="G364" s="562"/>
      <c r="H364" s="563"/>
      <c r="I364" s="563"/>
      <c r="J364" s="563"/>
      <c r="K364" s="671"/>
    </row>
    <row r="365" spans="1:11" ht="12.75">
      <c r="A365" s="339">
        <f t="shared" si="5"/>
        <v>350</v>
      </c>
      <c r="B365" s="670"/>
      <c r="C365" s="670"/>
      <c r="D365" s="670"/>
      <c r="E365" s="670"/>
      <c r="F365" s="562"/>
      <c r="G365" s="562"/>
      <c r="H365" s="563"/>
      <c r="I365" s="563"/>
      <c r="J365" s="563"/>
      <c r="K365" s="671"/>
    </row>
    <row r="366" spans="1:11" ht="12.75">
      <c r="A366" s="339">
        <f t="shared" si="5"/>
        <v>351</v>
      </c>
      <c r="B366" s="670"/>
      <c r="C366" s="670"/>
      <c r="D366" s="670"/>
      <c r="E366" s="670"/>
      <c r="F366" s="562"/>
      <c r="G366" s="562"/>
      <c r="H366" s="563"/>
      <c r="I366" s="563"/>
      <c r="J366" s="563"/>
      <c r="K366" s="671"/>
    </row>
    <row r="367" spans="1:11" ht="12.75">
      <c r="A367" s="339">
        <f t="shared" si="5"/>
        <v>352</v>
      </c>
      <c r="B367" s="670"/>
      <c r="C367" s="670"/>
      <c r="D367" s="670"/>
      <c r="E367" s="670"/>
      <c r="F367" s="562"/>
      <c r="G367" s="562"/>
      <c r="H367" s="563"/>
      <c r="I367" s="563"/>
      <c r="J367" s="563"/>
      <c r="K367" s="671"/>
    </row>
    <row r="368" spans="1:11" ht="12.75">
      <c r="A368" s="339">
        <f t="shared" si="5"/>
        <v>353</v>
      </c>
      <c r="B368" s="670"/>
      <c r="C368" s="670"/>
      <c r="D368" s="670"/>
      <c r="E368" s="670"/>
      <c r="F368" s="562"/>
      <c r="G368" s="562"/>
      <c r="H368" s="563"/>
      <c r="I368" s="563"/>
      <c r="J368" s="563"/>
      <c r="K368" s="671"/>
    </row>
    <row r="369" spans="1:11" ht="12.75">
      <c r="A369" s="339">
        <f t="shared" si="5"/>
        <v>354</v>
      </c>
      <c r="B369" s="670"/>
      <c r="C369" s="670"/>
      <c r="D369" s="670"/>
      <c r="E369" s="670"/>
      <c r="F369" s="562"/>
      <c r="G369" s="562"/>
      <c r="H369" s="563"/>
      <c r="I369" s="563"/>
      <c r="J369" s="563"/>
      <c r="K369" s="671"/>
    </row>
    <row r="370" spans="1:11" ht="12.75">
      <c r="A370" s="339">
        <f t="shared" si="5"/>
        <v>355</v>
      </c>
      <c r="B370" s="670"/>
      <c r="C370" s="670"/>
      <c r="D370" s="670"/>
      <c r="E370" s="670"/>
      <c r="F370" s="562"/>
      <c r="G370" s="562"/>
      <c r="H370" s="563"/>
      <c r="I370" s="563"/>
      <c r="J370" s="563"/>
      <c r="K370" s="671"/>
    </row>
    <row r="371" spans="1:11" ht="12.75">
      <c r="A371" s="339">
        <f t="shared" si="5"/>
        <v>356</v>
      </c>
      <c r="B371" s="670"/>
      <c r="C371" s="670"/>
      <c r="D371" s="670"/>
      <c r="E371" s="670"/>
      <c r="F371" s="562"/>
      <c r="G371" s="562"/>
      <c r="H371" s="563"/>
      <c r="I371" s="563"/>
      <c r="J371" s="563"/>
      <c r="K371" s="671"/>
    </row>
    <row r="372" spans="1:11" ht="12.75">
      <c r="A372" s="339">
        <f t="shared" si="5"/>
        <v>357</v>
      </c>
      <c r="B372" s="670"/>
      <c r="C372" s="670"/>
      <c r="D372" s="670"/>
      <c r="E372" s="670"/>
      <c r="F372" s="562"/>
      <c r="G372" s="562"/>
      <c r="H372" s="563"/>
      <c r="I372" s="563"/>
      <c r="J372" s="563"/>
      <c r="K372" s="671"/>
    </row>
    <row r="373" spans="1:11" ht="12.75">
      <c r="A373" s="339">
        <f t="shared" si="5"/>
        <v>358</v>
      </c>
      <c r="B373" s="670"/>
      <c r="C373" s="670"/>
      <c r="D373" s="670"/>
      <c r="E373" s="670"/>
      <c r="F373" s="562"/>
      <c r="G373" s="562"/>
      <c r="H373" s="563"/>
      <c r="I373" s="563"/>
      <c r="J373" s="563"/>
      <c r="K373" s="671"/>
    </row>
    <row r="374" spans="1:11" ht="12.75">
      <c r="A374" s="339">
        <f t="shared" si="5"/>
        <v>359</v>
      </c>
      <c r="B374" s="670"/>
      <c r="C374" s="670"/>
      <c r="D374" s="670"/>
      <c r="E374" s="670"/>
      <c r="F374" s="562"/>
      <c r="G374" s="562"/>
      <c r="H374" s="563"/>
      <c r="I374" s="563"/>
      <c r="J374" s="563"/>
      <c r="K374" s="671"/>
    </row>
    <row r="375" spans="1:11" ht="12.75">
      <c r="A375" s="339">
        <f t="shared" si="5"/>
        <v>360</v>
      </c>
      <c r="B375" s="670"/>
      <c r="C375" s="670"/>
      <c r="D375" s="670"/>
      <c r="E375" s="670"/>
      <c r="F375" s="562"/>
      <c r="G375" s="562"/>
      <c r="H375" s="563"/>
      <c r="I375" s="563"/>
      <c r="J375" s="563"/>
      <c r="K375" s="671"/>
    </row>
    <row r="376" spans="1:11" ht="12.75">
      <c r="A376" s="339">
        <f t="shared" si="5"/>
        <v>361</v>
      </c>
      <c r="B376" s="670"/>
      <c r="C376" s="670"/>
      <c r="D376" s="670"/>
      <c r="E376" s="670"/>
      <c r="F376" s="562"/>
      <c r="G376" s="562"/>
      <c r="H376" s="563"/>
      <c r="I376" s="563"/>
      <c r="J376" s="563"/>
      <c r="K376" s="671"/>
    </row>
    <row r="377" spans="1:11" ht="12.75">
      <c r="A377" s="339">
        <f t="shared" si="5"/>
        <v>362</v>
      </c>
      <c r="B377" s="670"/>
      <c r="C377" s="670"/>
      <c r="D377" s="670"/>
      <c r="E377" s="670"/>
      <c r="F377" s="562"/>
      <c r="G377" s="562"/>
      <c r="H377" s="563"/>
      <c r="I377" s="563"/>
      <c r="J377" s="563"/>
      <c r="K377" s="671"/>
    </row>
    <row r="378" spans="1:11" ht="12.75">
      <c r="A378" s="339">
        <f t="shared" si="5"/>
        <v>363</v>
      </c>
      <c r="B378" s="670"/>
      <c r="C378" s="670"/>
      <c r="D378" s="670"/>
      <c r="E378" s="670"/>
      <c r="F378" s="562"/>
      <c r="G378" s="562"/>
      <c r="H378" s="563"/>
      <c r="I378" s="563"/>
      <c r="J378" s="563"/>
      <c r="K378" s="671"/>
    </row>
    <row r="379" spans="1:11" ht="12.75">
      <c r="A379" s="339">
        <f t="shared" si="5"/>
        <v>364</v>
      </c>
      <c r="B379" s="670"/>
      <c r="C379" s="670"/>
      <c r="D379" s="670"/>
      <c r="E379" s="670"/>
      <c r="F379" s="562"/>
      <c r="G379" s="562"/>
      <c r="H379" s="563"/>
      <c r="I379" s="563"/>
      <c r="J379" s="563"/>
      <c r="K379" s="671"/>
    </row>
    <row r="380" spans="1:11" ht="12.75">
      <c r="A380" s="339">
        <f t="shared" si="5"/>
        <v>365</v>
      </c>
      <c r="B380" s="670"/>
      <c r="C380" s="670"/>
      <c r="D380" s="670"/>
      <c r="E380" s="670"/>
      <c r="F380" s="562"/>
      <c r="G380" s="562"/>
      <c r="H380" s="563"/>
      <c r="I380" s="563"/>
      <c r="J380" s="563"/>
      <c r="K380" s="671"/>
    </row>
    <row r="381" spans="1:11" ht="12.75">
      <c r="A381" s="339">
        <f t="shared" si="5"/>
        <v>366</v>
      </c>
      <c r="B381" s="670"/>
      <c r="C381" s="670"/>
      <c r="D381" s="670"/>
      <c r="E381" s="670"/>
      <c r="F381" s="562"/>
      <c r="G381" s="562"/>
      <c r="H381" s="563"/>
      <c r="I381" s="563"/>
      <c r="J381" s="563"/>
      <c r="K381" s="671"/>
    </row>
    <row r="382" spans="1:11" ht="12.75">
      <c r="A382" s="339">
        <f t="shared" si="5"/>
        <v>367</v>
      </c>
      <c r="B382" s="670"/>
      <c r="C382" s="670"/>
      <c r="D382" s="670"/>
      <c r="E382" s="670"/>
      <c r="F382" s="562"/>
      <c r="G382" s="562"/>
      <c r="H382" s="563"/>
      <c r="I382" s="563"/>
      <c r="J382" s="563"/>
      <c r="K382" s="671"/>
    </row>
    <row r="383" spans="1:11" ht="12.75">
      <c r="A383" s="339">
        <f t="shared" si="5"/>
        <v>368</v>
      </c>
      <c r="B383" s="670"/>
      <c r="C383" s="670"/>
      <c r="D383" s="670"/>
      <c r="E383" s="670"/>
      <c r="F383" s="562"/>
      <c r="G383" s="562"/>
      <c r="H383" s="563"/>
      <c r="I383" s="563"/>
      <c r="J383" s="563"/>
      <c r="K383" s="671"/>
    </row>
    <row r="384" spans="1:11" ht="12.75">
      <c r="A384" s="339">
        <f t="shared" si="5"/>
        <v>369</v>
      </c>
      <c r="B384" s="670"/>
      <c r="C384" s="670"/>
      <c r="D384" s="670"/>
      <c r="E384" s="670"/>
      <c r="F384" s="562"/>
      <c r="G384" s="562"/>
      <c r="H384" s="563"/>
      <c r="I384" s="563"/>
      <c r="J384" s="563"/>
      <c r="K384" s="671"/>
    </row>
    <row r="385" spans="1:11" ht="12.75">
      <c r="A385" s="339">
        <f t="shared" si="5"/>
        <v>370</v>
      </c>
      <c r="B385" s="670"/>
      <c r="C385" s="670"/>
      <c r="D385" s="670"/>
      <c r="E385" s="670"/>
      <c r="F385" s="562"/>
      <c r="G385" s="562"/>
      <c r="H385" s="563"/>
      <c r="I385" s="563"/>
      <c r="J385" s="563"/>
      <c r="K385" s="671"/>
    </row>
    <row r="386" spans="1:11" ht="12.75">
      <c r="A386" s="339">
        <f t="shared" si="5"/>
        <v>371</v>
      </c>
      <c r="B386" s="670"/>
      <c r="C386" s="670"/>
      <c r="D386" s="670"/>
      <c r="E386" s="670"/>
      <c r="F386" s="562"/>
      <c r="G386" s="562"/>
      <c r="H386" s="563"/>
      <c r="I386" s="563"/>
      <c r="J386" s="563"/>
      <c r="K386" s="671"/>
    </row>
    <row r="387" spans="1:11" ht="12.75">
      <c r="A387" s="339">
        <f t="shared" si="5"/>
        <v>372</v>
      </c>
      <c r="B387" s="670"/>
      <c r="C387" s="670"/>
      <c r="D387" s="670"/>
      <c r="E387" s="670"/>
      <c r="F387" s="562"/>
      <c r="G387" s="562"/>
      <c r="H387" s="563"/>
      <c r="I387" s="563"/>
      <c r="J387" s="563"/>
      <c r="K387" s="671"/>
    </row>
    <row r="388" spans="1:11" ht="12.75">
      <c r="A388" s="339">
        <f t="shared" si="5"/>
        <v>373</v>
      </c>
      <c r="B388" s="670"/>
      <c r="C388" s="670"/>
      <c r="D388" s="670"/>
      <c r="E388" s="670"/>
      <c r="F388" s="562"/>
      <c r="G388" s="562"/>
      <c r="H388" s="563"/>
      <c r="I388" s="563"/>
      <c r="J388" s="563"/>
      <c r="K388" s="671"/>
    </row>
    <row r="389" spans="1:11" ht="12.75">
      <c r="A389" s="339">
        <f t="shared" si="5"/>
        <v>374</v>
      </c>
      <c r="B389" s="670"/>
      <c r="C389" s="670"/>
      <c r="D389" s="670"/>
      <c r="E389" s="670"/>
      <c r="F389" s="562"/>
      <c r="G389" s="562"/>
      <c r="H389" s="563"/>
      <c r="I389" s="563"/>
      <c r="J389" s="563"/>
      <c r="K389" s="671"/>
    </row>
    <row r="390" spans="1:11" ht="12.75">
      <c r="A390" s="339">
        <f t="shared" si="5"/>
        <v>375</v>
      </c>
      <c r="B390" s="670"/>
      <c r="C390" s="670"/>
      <c r="D390" s="670"/>
      <c r="E390" s="670"/>
      <c r="F390" s="562"/>
      <c r="G390" s="562"/>
      <c r="H390" s="563"/>
      <c r="I390" s="563"/>
      <c r="J390" s="563"/>
      <c r="K390" s="671"/>
    </row>
    <row r="391" spans="1:11" ht="12.75">
      <c r="A391" s="339">
        <f t="shared" si="5"/>
        <v>376</v>
      </c>
      <c r="B391" s="670"/>
      <c r="C391" s="670"/>
      <c r="D391" s="670"/>
      <c r="E391" s="670"/>
      <c r="F391" s="562"/>
      <c r="G391" s="562"/>
      <c r="H391" s="563"/>
      <c r="I391" s="563"/>
      <c r="J391" s="563"/>
      <c r="K391" s="671"/>
    </row>
    <row r="392" spans="1:11" ht="12.75">
      <c r="A392" s="339">
        <f t="shared" si="5"/>
        <v>377</v>
      </c>
      <c r="B392" s="670"/>
      <c r="C392" s="670"/>
      <c r="D392" s="670"/>
      <c r="E392" s="670"/>
      <c r="F392" s="562"/>
      <c r="G392" s="562"/>
      <c r="H392" s="563"/>
      <c r="I392" s="563"/>
      <c r="J392" s="563"/>
      <c r="K392" s="671"/>
    </row>
    <row r="393" spans="1:11" ht="12.75">
      <c r="A393" s="339">
        <f t="shared" si="5"/>
        <v>378</v>
      </c>
      <c r="B393" s="670"/>
      <c r="C393" s="670"/>
      <c r="D393" s="670"/>
      <c r="E393" s="670"/>
      <c r="F393" s="562"/>
      <c r="G393" s="562"/>
      <c r="H393" s="563"/>
      <c r="I393" s="563"/>
      <c r="J393" s="563"/>
      <c r="K393" s="671"/>
    </row>
    <row r="394" spans="1:11" ht="12.75">
      <c r="A394" s="339">
        <f t="shared" si="5"/>
        <v>379</v>
      </c>
      <c r="B394" s="670"/>
      <c r="C394" s="670"/>
      <c r="D394" s="670"/>
      <c r="E394" s="670"/>
      <c r="F394" s="562"/>
      <c r="G394" s="562"/>
      <c r="H394" s="563"/>
      <c r="I394" s="563"/>
      <c r="J394" s="563"/>
      <c r="K394" s="671"/>
    </row>
    <row r="395" spans="1:11" ht="12.75">
      <c r="A395" s="339">
        <f t="shared" si="5"/>
        <v>380</v>
      </c>
      <c r="B395" s="670"/>
      <c r="C395" s="670"/>
      <c r="D395" s="670"/>
      <c r="E395" s="670"/>
      <c r="F395" s="562"/>
      <c r="G395" s="562"/>
      <c r="H395" s="563"/>
      <c r="I395" s="563"/>
      <c r="J395" s="563"/>
      <c r="K395" s="671"/>
    </row>
    <row r="396" spans="1:11" ht="12.75">
      <c r="A396" s="339">
        <f t="shared" si="5"/>
        <v>381</v>
      </c>
      <c r="B396" s="670"/>
      <c r="C396" s="670"/>
      <c r="D396" s="670"/>
      <c r="E396" s="670"/>
      <c r="F396" s="562"/>
      <c r="G396" s="562"/>
      <c r="H396" s="563"/>
      <c r="I396" s="563"/>
      <c r="J396" s="563"/>
      <c r="K396" s="671"/>
    </row>
    <row r="397" spans="1:11" ht="12.75">
      <c r="A397" s="339">
        <f t="shared" si="5"/>
        <v>382</v>
      </c>
      <c r="B397" s="670"/>
      <c r="C397" s="670"/>
      <c r="D397" s="670"/>
      <c r="E397" s="670"/>
      <c r="F397" s="562"/>
      <c r="G397" s="562"/>
      <c r="H397" s="563"/>
      <c r="I397" s="563"/>
      <c r="J397" s="563"/>
      <c r="K397" s="671"/>
    </row>
    <row r="398" spans="1:11" ht="12.75">
      <c r="A398" s="339">
        <f t="shared" si="5"/>
        <v>383</v>
      </c>
      <c r="B398" s="670"/>
      <c r="C398" s="670"/>
      <c r="D398" s="670"/>
      <c r="E398" s="670"/>
      <c r="F398" s="562"/>
      <c r="G398" s="562"/>
      <c r="H398" s="563"/>
      <c r="I398" s="563"/>
      <c r="J398" s="563"/>
      <c r="K398" s="671"/>
    </row>
    <row r="399" spans="1:11" ht="12.75">
      <c r="A399" s="339">
        <f t="shared" si="5"/>
        <v>384</v>
      </c>
      <c r="B399" s="670"/>
      <c r="C399" s="670"/>
      <c r="D399" s="670"/>
      <c r="E399" s="670"/>
      <c r="F399" s="562"/>
      <c r="G399" s="562"/>
      <c r="H399" s="563"/>
      <c r="I399" s="563"/>
      <c r="J399" s="563"/>
      <c r="K399" s="671"/>
    </row>
    <row r="400" spans="1:11" ht="12.75">
      <c r="A400" s="339">
        <f t="shared" si="5"/>
        <v>385</v>
      </c>
      <c r="B400" s="670"/>
      <c r="C400" s="670"/>
      <c r="D400" s="670"/>
      <c r="E400" s="670"/>
      <c r="F400" s="562"/>
      <c r="G400" s="562"/>
      <c r="H400" s="563"/>
      <c r="I400" s="563"/>
      <c r="J400" s="563"/>
      <c r="K400" s="671"/>
    </row>
    <row r="401" spans="1:11" ht="12.75">
      <c r="A401" s="339">
        <f t="shared" si="5"/>
        <v>386</v>
      </c>
      <c r="B401" s="670"/>
      <c r="C401" s="670"/>
      <c r="D401" s="670"/>
      <c r="E401" s="670"/>
      <c r="F401" s="562"/>
      <c r="G401" s="562"/>
      <c r="H401" s="563"/>
      <c r="I401" s="563"/>
      <c r="J401" s="563"/>
      <c r="K401" s="671"/>
    </row>
    <row r="402" spans="1:11" ht="12.75">
      <c r="A402" s="339">
        <f aca="true" t="shared" si="6" ref="A402:A415">1+A401</f>
        <v>387</v>
      </c>
      <c r="B402" s="670"/>
      <c r="C402" s="670"/>
      <c r="D402" s="670"/>
      <c r="E402" s="670"/>
      <c r="F402" s="562"/>
      <c r="G402" s="562"/>
      <c r="H402" s="563"/>
      <c r="I402" s="563"/>
      <c r="J402" s="563"/>
      <c r="K402" s="671"/>
    </row>
    <row r="403" spans="1:11" ht="12.75">
      <c r="A403" s="339">
        <f t="shared" si="6"/>
        <v>388</v>
      </c>
      <c r="B403" s="670"/>
      <c r="C403" s="670"/>
      <c r="D403" s="670"/>
      <c r="E403" s="670"/>
      <c r="F403" s="562"/>
      <c r="G403" s="562"/>
      <c r="H403" s="563"/>
      <c r="I403" s="563"/>
      <c r="J403" s="563"/>
      <c r="K403" s="671"/>
    </row>
    <row r="404" spans="1:11" ht="12.75">
      <c r="A404" s="339">
        <f t="shared" si="6"/>
        <v>389</v>
      </c>
      <c r="B404" s="670"/>
      <c r="C404" s="670"/>
      <c r="D404" s="670"/>
      <c r="E404" s="670"/>
      <c r="F404" s="562"/>
      <c r="G404" s="562"/>
      <c r="H404" s="563"/>
      <c r="I404" s="563"/>
      <c r="J404" s="563"/>
      <c r="K404" s="671"/>
    </row>
    <row r="405" spans="1:11" ht="12.75">
      <c r="A405" s="339">
        <f t="shared" si="6"/>
        <v>390</v>
      </c>
      <c r="B405" s="670"/>
      <c r="C405" s="670"/>
      <c r="D405" s="670"/>
      <c r="E405" s="670"/>
      <c r="F405" s="562"/>
      <c r="G405" s="562"/>
      <c r="H405" s="563"/>
      <c r="I405" s="563"/>
      <c r="J405" s="563"/>
      <c r="K405" s="671"/>
    </row>
    <row r="406" spans="1:11" ht="12.75">
      <c r="A406" s="339">
        <f t="shared" si="6"/>
        <v>391</v>
      </c>
      <c r="B406" s="670"/>
      <c r="C406" s="670"/>
      <c r="D406" s="670"/>
      <c r="E406" s="670"/>
      <c r="F406" s="562"/>
      <c r="G406" s="562"/>
      <c r="H406" s="563"/>
      <c r="I406" s="563"/>
      <c r="J406" s="563"/>
      <c r="K406" s="671"/>
    </row>
    <row r="407" spans="1:11" ht="12.75">
      <c r="A407" s="339">
        <f t="shared" si="6"/>
        <v>392</v>
      </c>
      <c r="B407" s="670"/>
      <c r="C407" s="670"/>
      <c r="D407" s="670"/>
      <c r="E407" s="670"/>
      <c r="F407" s="562"/>
      <c r="G407" s="562"/>
      <c r="H407" s="563"/>
      <c r="I407" s="563"/>
      <c r="J407" s="563"/>
      <c r="K407" s="671"/>
    </row>
    <row r="408" spans="1:11" ht="12.75">
      <c r="A408" s="339">
        <f t="shared" si="6"/>
        <v>393</v>
      </c>
      <c r="B408" s="670"/>
      <c r="C408" s="670"/>
      <c r="D408" s="670"/>
      <c r="E408" s="670"/>
      <c r="F408" s="562"/>
      <c r="G408" s="562"/>
      <c r="H408" s="563"/>
      <c r="I408" s="563"/>
      <c r="J408" s="563"/>
      <c r="K408" s="671"/>
    </row>
    <row r="409" spans="1:11" ht="12.75">
      <c r="A409" s="339">
        <f t="shared" si="6"/>
        <v>394</v>
      </c>
      <c r="B409" s="670"/>
      <c r="C409" s="670"/>
      <c r="D409" s="670"/>
      <c r="E409" s="670"/>
      <c r="F409" s="562"/>
      <c r="G409" s="562"/>
      <c r="H409" s="563"/>
      <c r="I409" s="563"/>
      <c r="J409" s="563"/>
      <c r="K409" s="671"/>
    </row>
    <row r="410" spans="1:11" ht="12.75">
      <c r="A410" s="339">
        <f t="shared" si="6"/>
        <v>395</v>
      </c>
      <c r="B410" s="670"/>
      <c r="C410" s="670"/>
      <c r="D410" s="670"/>
      <c r="E410" s="670"/>
      <c r="F410" s="562"/>
      <c r="G410" s="562"/>
      <c r="H410" s="563"/>
      <c r="I410" s="563"/>
      <c r="J410" s="563"/>
      <c r="K410" s="671"/>
    </row>
    <row r="411" spans="1:11" ht="12.75">
      <c r="A411" s="339">
        <f t="shared" si="6"/>
        <v>396</v>
      </c>
      <c r="B411" s="670"/>
      <c r="C411" s="670"/>
      <c r="D411" s="670"/>
      <c r="E411" s="670"/>
      <c r="F411" s="562"/>
      <c r="G411" s="562"/>
      <c r="H411" s="563"/>
      <c r="I411" s="563"/>
      <c r="J411" s="563"/>
      <c r="K411" s="671"/>
    </row>
    <row r="412" spans="1:11" ht="12.75">
      <c r="A412" s="339">
        <f t="shared" si="6"/>
        <v>397</v>
      </c>
      <c r="B412" s="670"/>
      <c r="C412" s="670"/>
      <c r="D412" s="670"/>
      <c r="E412" s="670"/>
      <c r="F412" s="562"/>
      <c r="G412" s="562"/>
      <c r="H412" s="563"/>
      <c r="I412" s="563"/>
      <c r="J412" s="563"/>
      <c r="K412" s="671"/>
    </row>
    <row r="413" spans="1:11" ht="12.75">
      <c r="A413" s="339">
        <f t="shared" si="6"/>
        <v>398</v>
      </c>
      <c r="B413" s="670"/>
      <c r="C413" s="670"/>
      <c r="D413" s="670"/>
      <c r="E413" s="670"/>
      <c r="F413" s="562"/>
      <c r="G413" s="562"/>
      <c r="H413" s="563"/>
      <c r="I413" s="563"/>
      <c r="J413" s="563"/>
      <c r="K413" s="671"/>
    </row>
    <row r="414" spans="1:11" ht="12.75">
      <c r="A414" s="339">
        <f t="shared" si="6"/>
        <v>399</v>
      </c>
      <c r="B414" s="670"/>
      <c r="C414" s="670"/>
      <c r="D414" s="670"/>
      <c r="E414" s="670"/>
      <c r="F414" s="562"/>
      <c r="G414" s="562"/>
      <c r="H414" s="563"/>
      <c r="I414" s="563"/>
      <c r="J414" s="563"/>
      <c r="K414" s="671"/>
    </row>
    <row r="415" spans="1:11" ht="12.75">
      <c r="A415" s="339">
        <f t="shared" si="6"/>
        <v>400</v>
      </c>
      <c r="B415" s="670"/>
      <c r="C415" s="670"/>
      <c r="D415" s="670"/>
      <c r="E415" s="670"/>
      <c r="F415" s="562"/>
      <c r="G415" s="562"/>
      <c r="H415" s="563"/>
      <c r="I415" s="563"/>
      <c r="J415" s="563"/>
      <c r="K415" s="671"/>
    </row>
  </sheetData>
  <sheetProtection password="D3F9" sheet="1" objects="1" scenarios="1"/>
  <mergeCells count="12">
    <mergeCell ref="G14:G15"/>
    <mergeCell ref="D14:D15"/>
    <mergeCell ref="J2:K2"/>
    <mergeCell ref="J3:K3"/>
    <mergeCell ref="J4:K4"/>
    <mergeCell ref="J5:K5"/>
    <mergeCell ref="B9:K9"/>
    <mergeCell ref="H14:K14"/>
    <mergeCell ref="B14:B15"/>
    <mergeCell ref="C14:C15"/>
    <mergeCell ref="E14:E15"/>
    <mergeCell ref="F14:F15"/>
  </mergeCells>
  <dataValidations count="5">
    <dataValidation type="textLength" allowBlank="1" showInputMessage="1" showErrorMessage="1" error="MPI should be 9 digits long _x000a__x000a_Please include all leading zeros" sqref="B16:B415">
      <formula1>9</formula1>
      <formula2>9</formula2>
    </dataValidation>
    <dataValidation type="textLength" allowBlank="1" showInputMessage="1" showErrorMessage="1" error="Location code should be 4 digits long_x000a__x000a_Please include leading zeros_x000a_" sqref="C16:D415">
      <formula1>4</formula1>
      <formula2>4</formula2>
    </dataValidation>
    <dataValidation type="list" operator="greaterThan" allowBlank="1" showInputMessage="1" showErrorMessage="1" error="The value you entered is not valid._x000a__x000a_A user has restricted values that can be entered into this cell." sqref="H16:H415">
      <formula1>$M$16:$M$86</formula1>
    </dataValidation>
    <dataValidation type="whole" operator="greaterThanOrEqual" allowBlank="1" showInputMessage="1" showErrorMessage="1" error="Please enter Waiver Census as of June 30th as a whole number greater than or equal to zero." sqref="I16:I415">
      <formula1>0</formula1>
    </dataValidation>
    <dataValidation type="whole" operator="greaterThanOrEqual" allowBlank="1" showInputMessage="1" showErrorMessage="1" error="Please enter Vacancy as of June 30th as a whole number greater than or equal to zero." sqref="J16:J415">
      <formula1>0</formula1>
    </dataValidation>
  </dataValidations>
  <printOptions horizontalCentered="1"/>
  <pageMargins left="0.25" right="0.25" top="0.43" bottom="0.25" header="0.63" footer="0"/>
  <pageSetup fitToHeight="9" fitToWidth="1" horizontalDpi="600" verticalDpi="600" orientation="landscape" scale="56" r:id="rId1"/>
  <headerFooter alignWithMargins="0">
    <oddHeader>&amp;LCommonwealth of Pennsylvania
Office of Developmental Programs
Cost Report for the Consolidated Waiver Program</oddHeader>
    <oddFooter>&amp;LEffective: 7/1/2016&amp;C&amp;P of &amp;N&amp;RVersion 12.0</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5"/>
  <sheetViews>
    <sheetView showGridLines="0" showZeros="0" zoomScale="85" zoomScaleNormal="85" zoomScaleSheetLayoutView="85" workbookViewId="0" topLeftCell="A1">
      <selection activeCell="H1" sqref="H1"/>
    </sheetView>
  </sheetViews>
  <sheetFormatPr defaultColWidth="9.140625" defaultRowHeight="12.75"/>
  <cols>
    <col min="1" max="1" width="25.8515625" style="22" customWidth="1"/>
    <col min="2" max="8" width="15.7109375" style="22" customWidth="1"/>
    <col min="9" max="9" width="8.8515625" style="22" customWidth="1"/>
    <col min="10" max="10" width="24.00390625" style="22" customWidth="1"/>
    <col min="11" max="11" width="21.8515625" style="22" customWidth="1"/>
    <col min="12" max="16384" width="9.140625" style="640" customWidth="1"/>
  </cols>
  <sheetData>
    <row r="1" spans="8:11" ht="12.75">
      <c r="H1" s="294" t="s">
        <v>242</v>
      </c>
      <c r="I1" s="1231">
        <f>'Certification Page'!$E$8</f>
        <v>0</v>
      </c>
      <c r="J1" s="1231"/>
      <c r="K1" s="640"/>
    </row>
    <row r="2" spans="8:11" ht="12.75">
      <c r="H2" s="294" t="s">
        <v>59</v>
      </c>
      <c r="I2" s="1110">
        <f>'Certification Page'!$T$8</f>
        <v>0</v>
      </c>
      <c r="J2" s="1111"/>
      <c r="K2" s="640"/>
    </row>
    <row r="3" spans="8:11" ht="12.75">
      <c r="H3" s="294" t="s">
        <v>133</v>
      </c>
      <c r="I3" s="1219" t="str">
        <f>TEXT('Certification Page'!$H$11,"MM/dd/YYYY")&amp;" to "&amp;TEXT('Certification Page'!$L$11,"MM/dd/YYYY")</f>
        <v>01/00/1900 to 06/30/2016</v>
      </c>
      <c r="J3" s="1219"/>
      <c r="K3" s="640"/>
    </row>
    <row r="4" spans="8:11" ht="12.75">
      <c r="H4" s="294" t="s">
        <v>381</v>
      </c>
      <c r="I4" s="1219" t="str">
        <f>'Certification Page'!$P$49&amp;" of "&amp;'Certification Page'!$R$49</f>
        <v>1 of 1</v>
      </c>
      <c r="J4" s="1219"/>
      <c r="K4" s="640"/>
    </row>
    <row r="5" spans="8:11" ht="12.75">
      <c r="H5" s="294"/>
      <c r="I5" s="435"/>
      <c r="J5" s="435"/>
      <c r="K5" s="640"/>
    </row>
    <row r="6" spans="1:10" ht="12.75">
      <c r="A6" s="1275" t="s">
        <v>464</v>
      </c>
      <c r="B6" s="1275"/>
      <c r="C6" s="1275"/>
      <c r="D6" s="1275"/>
      <c r="E6" s="1275"/>
      <c r="F6" s="1275"/>
      <c r="G6" s="1275"/>
      <c r="H6" s="1275"/>
      <c r="I6" s="1275"/>
      <c r="J6" s="1275"/>
    </row>
    <row r="7" ht="12.75">
      <c r="K7" s="640"/>
    </row>
    <row r="8" spans="1:11" ht="12.75">
      <c r="A8" s="641" t="s">
        <v>382</v>
      </c>
      <c r="B8" s="1276" t="s">
        <v>383</v>
      </c>
      <c r="C8" s="1276"/>
      <c r="D8" s="1276"/>
      <c r="E8" s="1276"/>
      <c r="F8" s="1276"/>
      <c r="G8" s="1276"/>
      <c r="H8" s="1276"/>
      <c r="I8" s="1276"/>
      <c r="J8" s="1276"/>
      <c r="K8" s="640"/>
    </row>
    <row r="9" spans="1:11" ht="101.25" customHeight="1">
      <c r="A9" s="1274" t="s">
        <v>384</v>
      </c>
      <c r="B9" s="1257"/>
      <c r="C9" s="1257"/>
      <c r="D9" s="1257"/>
      <c r="E9" s="1257"/>
      <c r="F9" s="1257"/>
      <c r="G9" s="1257"/>
      <c r="H9" s="1257"/>
      <c r="I9" s="1257"/>
      <c r="J9" s="1257"/>
      <c r="K9" s="644"/>
    </row>
    <row r="10" spans="1:11" ht="101.25" customHeight="1">
      <c r="A10" s="1274"/>
      <c r="B10" s="1257"/>
      <c r="C10" s="1257"/>
      <c r="D10" s="1257"/>
      <c r="E10" s="1257"/>
      <c r="F10" s="1257"/>
      <c r="G10" s="1257"/>
      <c r="H10" s="1257"/>
      <c r="I10" s="1257"/>
      <c r="J10" s="1257"/>
      <c r="K10" s="640"/>
    </row>
    <row r="11" spans="1:11" ht="101.25" customHeight="1">
      <c r="A11" s="1274" t="s">
        <v>11</v>
      </c>
      <c r="B11" s="1257"/>
      <c r="C11" s="1257"/>
      <c r="D11" s="1257"/>
      <c r="E11" s="1257"/>
      <c r="F11" s="1257"/>
      <c r="G11" s="1257"/>
      <c r="H11" s="1257"/>
      <c r="I11" s="1257"/>
      <c r="J11" s="1257"/>
      <c r="K11" s="640"/>
    </row>
    <row r="12" spans="1:11" ht="101.25" customHeight="1">
      <c r="A12" s="1274"/>
      <c r="B12" s="1257"/>
      <c r="C12" s="1257"/>
      <c r="D12" s="1257"/>
      <c r="E12" s="1257"/>
      <c r="F12" s="1257"/>
      <c r="G12" s="1257"/>
      <c r="H12" s="1257"/>
      <c r="I12" s="1257"/>
      <c r="J12" s="1257"/>
      <c r="K12" s="640"/>
    </row>
    <row r="13" spans="1:11" ht="101.25" customHeight="1">
      <c r="A13" s="1274" t="s">
        <v>12</v>
      </c>
      <c r="B13" s="1257"/>
      <c r="C13" s="1257"/>
      <c r="D13" s="1257"/>
      <c r="E13" s="1257"/>
      <c r="F13" s="1257"/>
      <c r="G13" s="1257"/>
      <c r="H13" s="1257"/>
      <c r="I13" s="1257"/>
      <c r="J13" s="1257"/>
      <c r="K13" s="640"/>
    </row>
    <row r="14" spans="1:11" ht="101.25" customHeight="1">
      <c r="A14" s="1274"/>
      <c r="B14" s="1257"/>
      <c r="C14" s="1257"/>
      <c r="D14" s="1257"/>
      <c r="E14" s="1257"/>
      <c r="F14" s="1257"/>
      <c r="G14" s="1257"/>
      <c r="H14" s="1257"/>
      <c r="I14" s="1257"/>
      <c r="J14" s="1257"/>
      <c r="K14" s="640"/>
    </row>
    <row r="15" spans="1:11" ht="101.25" customHeight="1">
      <c r="A15" s="1274" t="s">
        <v>385</v>
      </c>
      <c r="B15" s="1257"/>
      <c r="C15" s="1257"/>
      <c r="D15" s="1257"/>
      <c r="E15" s="1257"/>
      <c r="F15" s="1257"/>
      <c r="G15" s="1257"/>
      <c r="H15" s="1257"/>
      <c r="I15" s="1257"/>
      <c r="J15" s="1257"/>
      <c r="K15" s="640"/>
    </row>
    <row r="16" spans="1:11" ht="101.25" customHeight="1">
      <c r="A16" s="1274"/>
      <c r="B16" s="1257"/>
      <c r="C16" s="1257"/>
      <c r="D16" s="1257"/>
      <c r="E16" s="1257"/>
      <c r="F16" s="1257"/>
      <c r="G16" s="1257"/>
      <c r="H16" s="1257"/>
      <c r="I16" s="1257"/>
      <c r="J16" s="1257"/>
      <c r="K16" s="640"/>
    </row>
    <row r="17" spans="1:11" ht="101.25" customHeight="1">
      <c r="A17" s="1274" t="s">
        <v>386</v>
      </c>
      <c r="B17" s="1257"/>
      <c r="C17" s="1257"/>
      <c r="D17" s="1257"/>
      <c r="E17" s="1257"/>
      <c r="F17" s="1257"/>
      <c r="G17" s="1257"/>
      <c r="H17" s="1257"/>
      <c r="I17" s="1257"/>
      <c r="J17" s="1257"/>
      <c r="K17" s="640"/>
    </row>
    <row r="18" spans="1:11" ht="101.25" customHeight="1">
      <c r="A18" s="1274"/>
      <c r="B18" s="1257"/>
      <c r="C18" s="1257"/>
      <c r="D18" s="1257"/>
      <c r="E18" s="1257"/>
      <c r="F18" s="1257"/>
      <c r="G18" s="1257"/>
      <c r="H18" s="1257"/>
      <c r="I18" s="1257"/>
      <c r="J18" s="1257"/>
      <c r="K18" s="640"/>
    </row>
    <row r="19" spans="1:11" ht="101.25" customHeight="1">
      <c r="A19" s="1274" t="s">
        <v>387</v>
      </c>
      <c r="B19" s="1257"/>
      <c r="C19" s="1257"/>
      <c r="D19" s="1257"/>
      <c r="E19" s="1257"/>
      <c r="F19" s="1257"/>
      <c r="G19" s="1257"/>
      <c r="H19" s="1257"/>
      <c r="I19" s="1257"/>
      <c r="J19" s="1257"/>
      <c r="K19" s="640"/>
    </row>
    <row r="20" spans="1:11" ht="101.25" customHeight="1">
      <c r="A20" s="1274"/>
      <c r="B20" s="1257"/>
      <c r="C20" s="1257"/>
      <c r="D20" s="1257"/>
      <c r="E20" s="1257"/>
      <c r="F20" s="1257"/>
      <c r="G20" s="1257"/>
      <c r="H20" s="1257"/>
      <c r="I20" s="1257"/>
      <c r="J20" s="1257"/>
      <c r="K20" s="640"/>
    </row>
    <row r="21" spans="1:11" ht="101.25" customHeight="1">
      <c r="A21" s="1274" t="s">
        <v>388</v>
      </c>
      <c r="B21" s="1257"/>
      <c r="C21" s="1257"/>
      <c r="D21" s="1257"/>
      <c r="E21" s="1257"/>
      <c r="F21" s="1257"/>
      <c r="G21" s="1257"/>
      <c r="H21" s="1257"/>
      <c r="I21" s="1257"/>
      <c r="J21" s="1257"/>
      <c r="K21" s="640"/>
    </row>
    <row r="22" spans="1:11" ht="101.25" customHeight="1">
      <c r="A22" s="1274"/>
      <c r="B22" s="1257"/>
      <c r="C22" s="1257"/>
      <c r="D22" s="1257"/>
      <c r="E22" s="1257"/>
      <c r="F22" s="1257"/>
      <c r="G22" s="1257"/>
      <c r="H22" s="1257"/>
      <c r="I22" s="1257"/>
      <c r="J22" s="1257"/>
      <c r="K22" s="640"/>
    </row>
    <row r="23" spans="1:11" ht="101.25" customHeight="1">
      <c r="A23" s="1274" t="s">
        <v>389</v>
      </c>
      <c r="B23" s="1257"/>
      <c r="C23" s="1257"/>
      <c r="D23" s="1257"/>
      <c r="E23" s="1257"/>
      <c r="F23" s="1257"/>
      <c r="G23" s="1257"/>
      <c r="H23" s="1257"/>
      <c r="I23" s="1257"/>
      <c r="J23" s="1257"/>
      <c r="K23" s="640"/>
    </row>
    <row r="24" spans="1:11" ht="101.25" customHeight="1">
      <c r="A24" s="1274"/>
      <c r="B24" s="1257"/>
      <c r="C24" s="1257"/>
      <c r="D24" s="1257"/>
      <c r="E24" s="1257"/>
      <c r="F24" s="1257"/>
      <c r="G24" s="1257"/>
      <c r="H24" s="1257"/>
      <c r="I24" s="1257"/>
      <c r="J24" s="1257"/>
      <c r="K24" s="640"/>
    </row>
    <row r="25" spans="1:11" ht="101.25" customHeight="1">
      <c r="A25" s="1274" t="s">
        <v>390</v>
      </c>
      <c r="B25" s="1257"/>
      <c r="C25" s="1257"/>
      <c r="D25" s="1257"/>
      <c r="E25" s="1257"/>
      <c r="F25" s="1257"/>
      <c r="G25" s="1257"/>
      <c r="H25" s="1257"/>
      <c r="I25" s="1257"/>
      <c r="J25" s="1257"/>
      <c r="K25" s="640"/>
    </row>
    <row r="26" spans="1:11" ht="101.25" customHeight="1">
      <c r="A26" s="1274"/>
      <c r="B26" s="1257"/>
      <c r="C26" s="1257"/>
      <c r="D26" s="1257"/>
      <c r="E26" s="1257"/>
      <c r="F26" s="1257"/>
      <c r="G26" s="1257"/>
      <c r="H26" s="1257"/>
      <c r="I26" s="1257"/>
      <c r="J26" s="1257"/>
      <c r="K26" s="640"/>
    </row>
    <row r="27" spans="1:11" ht="101.25" customHeight="1">
      <c r="A27" s="1274" t="s">
        <v>391</v>
      </c>
      <c r="B27" s="1257"/>
      <c r="C27" s="1257"/>
      <c r="D27" s="1257"/>
      <c r="E27" s="1257"/>
      <c r="F27" s="1257"/>
      <c r="G27" s="1257"/>
      <c r="H27" s="1257"/>
      <c r="I27" s="1257"/>
      <c r="J27" s="1257"/>
      <c r="K27" s="640"/>
    </row>
    <row r="28" spans="1:11" ht="101.25" customHeight="1">
      <c r="A28" s="1274"/>
      <c r="B28" s="1257"/>
      <c r="C28" s="1257"/>
      <c r="D28" s="1257"/>
      <c r="E28" s="1257"/>
      <c r="F28" s="1257"/>
      <c r="G28" s="1257"/>
      <c r="H28" s="1257"/>
      <c r="I28" s="1257"/>
      <c r="J28" s="1257"/>
      <c r="K28" s="640"/>
    </row>
    <row r="29" spans="1:11" ht="101.25" customHeight="1">
      <c r="A29" s="1274" t="s">
        <v>392</v>
      </c>
      <c r="B29" s="1257"/>
      <c r="C29" s="1257"/>
      <c r="D29" s="1257"/>
      <c r="E29" s="1257"/>
      <c r="F29" s="1257"/>
      <c r="G29" s="1257"/>
      <c r="H29" s="1257"/>
      <c r="I29" s="1257"/>
      <c r="J29" s="1257"/>
      <c r="K29" s="640"/>
    </row>
    <row r="30" spans="1:11" ht="101.25" customHeight="1">
      <c r="A30" s="1274"/>
      <c r="B30" s="1257"/>
      <c r="C30" s="1257"/>
      <c r="D30" s="1257"/>
      <c r="E30" s="1257"/>
      <c r="F30" s="1257"/>
      <c r="G30" s="1257"/>
      <c r="H30" s="1257"/>
      <c r="I30" s="1257"/>
      <c r="J30" s="1257"/>
      <c r="K30" s="640"/>
    </row>
    <row r="31" spans="1:11" ht="101.25" customHeight="1">
      <c r="A31" s="1274" t="s">
        <v>393</v>
      </c>
      <c r="B31" s="1257"/>
      <c r="C31" s="1257"/>
      <c r="D31" s="1257"/>
      <c r="E31" s="1257"/>
      <c r="F31" s="1257"/>
      <c r="G31" s="1257"/>
      <c r="H31" s="1257"/>
      <c r="I31" s="1257"/>
      <c r="J31" s="1257"/>
      <c r="K31" s="640"/>
    </row>
    <row r="32" spans="1:11" ht="101.25" customHeight="1">
      <c r="A32" s="1274"/>
      <c r="B32" s="1257"/>
      <c r="C32" s="1257"/>
      <c r="D32" s="1257"/>
      <c r="E32" s="1257"/>
      <c r="F32" s="1257"/>
      <c r="G32" s="1257"/>
      <c r="H32" s="1257"/>
      <c r="I32" s="1257"/>
      <c r="J32" s="1257"/>
      <c r="K32" s="640"/>
    </row>
    <row r="33" spans="1:11" ht="101.25" customHeight="1">
      <c r="A33" s="1274" t="s">
        <v>394</v>
      </c>
      <c r="B33" s="1257"/>
      <c r="C33" s="1257"/>
      <c r="D33" s="1257"/>
      <c r="E33" s="1257"/>
      <c r="F33" s="1257"/>
      <c r="G33" s="1257"/>
      <c r="H33" s="1257"/>
      <c r="I33" s="1257"/>
      <c r="J33" s="1257"/>
      <c r="K33" s="640"/>
    </row>
    <row r="34" spans="1:11" ht="101.25" customHeight="1">
      <c r="A34" s="1274"/>
      <c r="B34" s="1257"/>
      <c r="C34" s="1257"/>
      <c r="D34" s="1257"/>
      <c r="E34" s="1257"/>
      <c r="F34" s="1257"/>
      <c r="G34" s="1257"/>
      <c r="H34" s="1257"/>
      <c r="I34" s="1257"/>
      <c r="J34" s="1257"/>
      <c r="K34" s="640"/>
    </row>
    <row r="35" spans="1:11" ht="101.25" customHeight="1">
      <c r="A35" s="1274" t="s">
        <v>395</v>
      </c>
      <c r="B35" s="1257"/>
      <c r="C35" s="1257"/>
      <c r="D35" s="1257"/>
      <c r="E35" s="1257"/>
      <c r="F35" s="1257"/>
      <c r="G35" s="1257"/>
      <c r="H35" s="1257"/>
      <c r="I35" s="1257"/>
      <c r="J35" s="1257"/>
      <c r="K35" s="640"/>
    </row>
    <row r="36" spans="1:11" ht="101.25" customHeight="1">
      <c r="A36" s="1274"/>
      <c r="B36" s="1257"/>
      <c r="C36" s="1257"/>
      <c r="D36" s="1257"/>
      <c r="E36" s="1257"/>
      <c r="F36" s="1257"/>
      <c r="G36" s="1257"/>
      <c r="H36" s="1257"/>
      <c r="I36" s="1257"/>
      <c r="J36" s="1257"/>
      <c r="K36" s="640"/>
    </row>
    <row r="37" spans="1:11" ht="101.25" customHeight="1">
      <c r="A37" s="1274" t="s">
        <v>396</v>
      </c>
      <c r="B37" s="1257"/>
      <c r="C37" s="1257"/>
      <c r="D37" s="1257"/>
      <c r="E37" s="1257"/>
      <c r="F37" s="1257"/>
      <c r="G37" s="1257"/>
      <c r="H37" s="1257"/>
      <c r="I37" s="1257"/>
      <c r="J37" s="1257"/>
      <c r="K37" s="640"/>
    </row>
    <row r="38" spans="1:11" ht="101.25" customHeight="1">
      <c r="A38" s="1274"/>
      <c r="B38" s="1257"/>
      <c r="C38" s="1257"/>
      <c r="D38" s="1257"/>
      <c r="E38" s="1257"/>
      <c r="F38" s="1257"/>
      <c r="G38" s="1257"/>
      <c r="H38" s="1257"/>
      <c r="I38" s="1257"/>
      <c r="J38" s="1257"/>
      <c r="K38" s="640"/>
    </row>
    <row r="39" spans="1:11" ht="101.25" customHeight="1">
      <c r="A39" s="1274" t="s">
        <v>397</v>
      </c>
      <c r="B39" s="1257"/>
      <c r="C39" s="1257"/>
      <c r="D39" s="1257"/>
      <c r="E39" s="1257"/>
      <c r="F39" s="1257"/>
      <c r="G39" s="1257"/>
      <c r="H39" s="1257"/>
      <c r="I39" s="1257"/>
      <c r="J39" s="1257"/>
      <c r="K39" s="640"/>
    </row>
    <row r="40" spans="1:11" ht="101.25" customHeight="1">
      <c r="A40" s="1274"/>
      <c r="B40" s="1257"/>
      <c r="C40" s="1257"/>
      <c r="D40" s="1257"/>
      <c r="E40" s="1257"/>
      <c r="F40" s="1257"/>
      <c r="G40" s="1257"/>
      <c r="H40" s="1257"/>
      <c r="I40" s="1257"/>
      <c r="J40" s="1257"/>
      <c r="K40" s="640"/>
    </row>
    <row r="41" spans="1:11" ht="101.25" customHeight="1">
      <c r="A41" s="1274" t="s">
        <v>398</v>
      </c>
      <c r="B41" s="1257"/>
      <c r="C41" s="1257"/>
      <c r="D41" s="1257"/>
      <c r="E41" s="1257"/>
      <c r="F41" s="1257"/>
      <c r="G41" s="1257"/>
      <c r="H41" s="1257"/>
      <c r="I41" s="1257"/>
      <c r="J41" s="1257"/>
      <c r="K41" s="640"/>
    </row>
    <row r="42" spans="1:11" ht="101.25" customHeight="1">
      <c r="A42" s="1274"/>
      <c r="B42" s="1257"/>
      <c r="C42" s="1257"/>
      <c r="D42" s="1257"/>
      <c r="E42" s="1257"/>
      <c r="F42" s="1257"/>
      <c r="G42" s="1257"/>
      <c r="H42" s="1257"/>
      <c r="I42" s="1257"/>
      <c r="J42" s="1257"/>
      <c r="K42" s="640"/>
    </row>
    <row r="43" spans="1:11" ht="101.25" customHeight="1">
      <c r="A43" s="642"/>
      <c r="K43" s="640"/>
    </row>
    <row r="44" spans="1:11" ht="101.25" customHeight="1">
      <c r="A44" s="642"/>
      <c r="K44" s="640"/>
    </row>
    <row r="45" spans="1:11" ht="12.75">
      <c r="A45" s="642"/>
      <c r="K45" s="640"/>
    </row>
    <row r="46" spans="1:11" ht="12.75">
      <c r="A46" s="642"/>
      <c r="K46" s="640"/>
    </row>
    <row r="47" spans="1:11" ht="12.75">
      <c r="A47" s="642"/>
      <c r="K47" s="640"/>
    </row>
    <row r="48" spans="1:11" ht="12.75">
      <c r="A48" s="642"/>
      <c r="K48" s="640"/>
    </row>
    <row r="49" spans="1:11" ht="12.75">
      <c r="A49" s="642"/>
      <c r="K49" s="640"/>
    </row>
    <row r="50" spans="1:11" ht="12.75">
      <c r="A50" s="642"/>
      <c r="K50" s="640"/>
    </row>
    <row r="51" spans="1:11" ht="12.75">
      <c r="A51" s="642"/>
      <c r="K51" s="640"/>
    </row>
    <row r="52" spans="1:11" ht="12.75">
      <c r="A52" s="642"/>
      <c r="K52" s="640"/>
    </row>
    <row r="53" spans="1:11" ht="12.75">
      <c r="A53" s="642"/>
      <c r="K53" s="640"/>
    </row>
    <row r="54" spans="1:11" ht="12.75">
      <c r="A54" s="642"/>
      <c r="K54" s="640"/>
    </row>
    <row r="55" spans="1:11" ht="12.75">
      <c r="A55" s="642"/>
      <c r="K55" s="640"/>
    </row>
    <row r="56" spans="1:11" ht="12.75">
      <c r="A56" s="642"/>
      <c r="K56" s="640"/>
    </row>
    <row r="57" spans="1:11" ht="12.75">
      <c r="A57" s="642"/>
      <c r="K57" s="640"/>
    </row>
    <row r="58" spans="1:11" ht="12.75">
      <c r="A58" s="642"/>
      <c r="K58" s="640"/>
    </row>
    <row r="59" spans="1:11" ht="12.75">
      <c r="A59" s="642"/>
      <c r="K59" s="640"/>
    </row>
    <row r="60" spans="1:11" ht="12.75">
      <c r="A60" s="642"/>
      <c r="K60" s="640"/>
    </row>
    <row r="61" spans="1:11" ht="12.75">
      <c r="A61" s="642"/>
      <c r="K61" s="640"/>
    </row>
    <row r="62" spans="1:11" ht="12.75">
      <c r="A62" s="642"/>
      <c r="K62" s="640"/>
    </row>
    <row r="63" spans="1:11" ht="12.75">
      <c r="A63" s="642"/>
      <c r="K63" s="640"/>
    </row>
    <row r="64" spans="1:11" ht="12.75">
      <c r="A64" s="642"/>
      <c r="K64" s="640"/>
    </row>
    <row r="65" spans="1:11" ht="12.75">
      <c r="A65" s="642"/>
      <c r="K65" s="640"/>
    </row>
    <row r="66" spans="1:11" ht="12.75">
      <c r="A66" s="642"/>
      <c r="K66" s="640"/>
    </row>
    <row r="67" spans="1:11" ht="12.75">
      <c r="A67" s="642"/>
      <c r="K67" s="640"/>
    </row>
    <row r="68" spans="1:11" ht="12.75">
      <c r="A68" s="642"/>
      <c r="K68" s="640"/>
    </row>
    <row r="69" spans="1:11" ht="12.75">
      <c r="A69" s="642"/>
      <c r="K69" s="640"/>
    </row>
    <row r="70" spans="1:11" ht="12.75">
      <c r="A70" s="642"/>
      <c r="K70" s="640"/>
    </row>
    <row r="71" spans="1:11" ht="12.75">
      <c r="A71" s="642"/>
      <c r="K71" s="640"/>
    </row>
    <row r="72" spans="1:11" ht="12.75">
      <c r="A72" s="642"/>
      <c r="K72" s="640"/>
    </row>
    <row r="73" spans="1:11" ht="12.75">
      <c r="A73" s="642"/>
      <c r="K73" s="640"/>
    </row>
    <row r="74" spans="1:11" ht="12.75">
      <c r="A74" s="642"/>
      <c r="K74" s="640"/>
    </row>
    <row r="75" spans="1:11" ht="12.75">
      <c r="A75" s="642"/>
      <c r="K75" s="640"/>
    </row>
    <row r="76" spans="1:11" ht="12.75">
      <c r="A76" s="642"/>
      <c r="K76" s="640"/>
    </row>
    <row r="77" spans="1:11" ht="12.75">
      <c r="A77" s="642"/>
      <c r="K77" s="640"/>
    </row>
    <row r="78" spans="1:11" ht="12.75">
      <c r="A78" s="642"/>
      <c r="K78" s="640"/>
    </row>
    <row r="79" spans="1:11" ht="12.75">
      <c r="A79" s="642"/>
      <c r="K79" s="640"/>
    </row>
    <row r="80" spans="1:11" ht="12.75">
      <c r="A80" s="642"/>
      <c r="K80" s="640"/>
    </row>
    <row r="81" spans="1:11" ht="12.75">
      <c r="A81" s="642"/>
      <c r="K81" s="640"/>
    </row>
    <row r="82" spans="1:11" ht="12.75">
      <c r="A82" s="642"/>
      <c r="K82" s="640"/>
    </row>
    <row r="83" spans="1:11" ht="12.75">
      <c r="A83" s="642"/>
      <c r="K83" s="640"/>
    </row>
    <row r="84" spans="1:11" ht="12.75">
      <c r="A84" s="642"/>
      <c r="K84" s="640"/>
    </row>
    <row r="85" spans="1:11" ht="12.75">
      <c r="A85" s="642"/>
      <c r="K85" s="640"/>
    </row>
    <row r="86" spans="1:11" ht="12.75">
      <c r="A86" s="642"/>
      <c r="K86" s="640"/>
    </row>
    <row r="87" spans="1:11" ht="12.75">
      <c r="A87" s="642"/>
      <c r="K87" s="640"/>
    </row>
    <row r="88" spans="1:11" ht="12.75">
      <c r="A88" s="642"/>
      <c r="K88" s="640"/>
    </row>
    <row r="89" spans="1:11" ht="12.75">
      <c r="A89" s="642"/>
      <c r="K89" s="640"/>
    </row>
    <row r="90" spans="1:11" ht="12.75">
      <c r="A90" s="642"/>
      <c r="K90" s="640"/>
    </row>
    <row r="91" spans="1:11" ht="12.75">
      <c r="A91" s="642"/>
      <c r="K91" s="640"/>
    </row>
    <row r="92" spans="1:11" ht="12.75">
      <c r="A92" s="642"/>
      <c r="K92" s="640"/>
    </row>
    <row r="93" spans="1:11" ht="12.75">
      <c r="A93" s="642"/>
      <c r="K93" s="640"/>
    </row>
    <row r="94" spans="1:11" ht="12.75">
      <c r="A94" s="642"/>
      <c r="K94" s="640"/>
    </row>
    <row r="95" spans="1:11" ht="12.75">
      <c r="A95" s="642"/>
      <c r="K95" s="640"/>
    </row>
    <row r="96" spans="1:11" ht="12.75">
      <c r="A96" s="642"/>
      <c r="K96" s="640"/>
    </row>
    <row r="97" spans="1:11" ht="12.75">
      <c r="A97" s="642"/>
      <c r="K97" s="640"/>
    </row>
    <row r="98" ht="12.75">
      <c r="K98" s="640"/>
    </row>
    <row r="99" ht="12.75">
      <c r="K99" s="640"/>
    </row>
    <row r="100" ht="12.75">
      <c r="K100" s="640"/>
    </row>
    <row r="101" ht="12.75">
      <c r="K101" s="640"/>
    </row>
    <row r="102" ht="12.75">
      <c r="K102" s="640"/>
    </row>
    <row r="103" ht="12.75">
      <c r="K103" s="640"/>
    </row>
    <row r="104" ht="12.75">
      <c r="K104" s="640"/>
    </row>
    <row r="105" ht="12.75">
      <c r="K105" s="640"/>
    </row>
    <row r="106" ht="12.75">
      <c r="K106" s="640"/>
    </row>
    <row r="107" ht="12.75">
      <c r="K107" s="640"/>
    </row>
    <row r="108" ht="12.75">
      <c r="K108" s="640"/>
    </row>
    <row r="109" ht="12.75">
      <c r="K109" s="640"/>
    </row>
    <row r="110" ht="12.75">
      <c r="K110" s="640"/>
    </row>
    <row r="111" ht="12.75">
      <c r="K111" s="640"/>
    </row>
    <row r="112" ht="12.75">
      <c r="K112" s="640"/>
    </row>
    <row r="113" ht="12.75">
      <c r="K113" s="640"/>
    </row>
    <row r="114" ht="12.75">
      <c r="K114" s="640"/>
    </row>
    <row r="115" ht="12.75">
      <c r="K115" s="640"/>
    </row>
    <row r="116" ht="12.75">
      <c r="K116" s="640"/>
    </row>
    <row r="117" ht="12.75">
      <c r="K117" s="640"/>
    </row>
    <row r="118" ht="12.75">
      <c r="K118" s="640"/>
    </row>
    <row r="119" ht="12.75">
      <c r="K119" s="640"/>
    </row>
    <row r="120" ht="12.75">
      <c r="K120" s="640"/>
    </row>
    <row r="121" ht="12.75">
      <c r="K121" s="640"/>
    </row>
    <row r="122" ht="12.75">
      <c r="K122" s="640"/>
    </row>
    <row r="123" ht="12.75">
      <c r="K123" s="640"/>
    </row>
    <row r="124" ht="12.75">
      <c r="K124" s="640"/>
    </row>
    <row r="125" ht="12.75">
      <c r="K125" s="640"/>
    </row>
    <row r="126" ht="12.75">
      <c r="K126" s="640"/>
    </row>
    <row r="127" ht="12.75">
      <c r="K127" s="640"/>
    </row>
    <row r="128" ht="12.75">
      <c r="K128" s="640"/>
    </row>
    <row r="129" ht="12.75">
      <c r="K129" s="640"/>
    </row>
    <row r="130" ht="12.75">
      <c r="K130" s="640"/>
    </row>
    <row r="131" ht="12.75">
      <c r="K131" s="640"/>
    </row>
    <row r="132" ht="12.75">
      <c r="K132" s="640"/>
    </row>
    <row r="133" ht="12.75">
      <c r="K133" s="640"/>
    </row>
    <row r="134" ht="12.75">
      <c r="K134" s="640"/>
    </row>
    <row r="135" ht="12.75">
      <c r="K135" s="640"/>
    </row>
    <row r="136" ht="12.75">
      <c r="K136" s="640"/>
    </row>
    <row r="137" ht="12.75">
      <c r="K137" s="640"/>
    </row>
    <row r="138" ht="12.75">
      <c r="K138" s="640"/>
    </row>
    <row r="139" ht="12.75">
      <c r="K139" s="640"/>
    </row>
    <row r="140" ht="12.75">
      <c r="K140" s="640"/>
    </row>
    <row r="141" ht="12.75">
      <c r="K141" s="640"/>
    </row>
    <row r="142" ht="12.75">
      <c r="K142" s="640"/>
    </row>
    <row r="143" ht="12.75">
      <c r="K143" s="640"/>
    </row>
    <row r="144" ht="12.75">
      <c r="K144" s="640"/>
    </row>
    <row r="145" ht="12.75">
      <c r="K145" s="640"/>
    </row>
    <row r="146" ht="12.75">
      <c r="K146" s="640"/>
    </row>
    <row r="147" ht="12.75">
      <c r="K147" s="640"/>
    </row>
    <row r="148" ht="12.75">
      <c r="K148" s="640"/>
    </row>
    <row r="149" ht="12.75">
      <c r="K149" s="640"/>
    </row>
    <row r="150" ht="12.75">
      <c r="K150" s="640"/>
    </row>
    <row r="151" ht="12.75">
      <c r="K151" s="640"/>
    </row>
    <row r="152" ht="12.75">
      <c r="K152" s="640"/>
    </row>
    <row r="153" ht="12.75">
      <c r="K153" s="640"/>
    </row>
    <row r="154" ht="12.75">
      <c r="K154" s="640"/>
    </row>
    <row r="155" ht="12.75">
      <c r="K155" s="640"/>
    </row>
    <row r="156" ht="12.75">
      <c r="K156" s="640"/>
    </row>
    <row r="157" ht="12.75">
      <c r="K157" s="640"/>
    </row>
    <row r="158" ht="12.75">
      <c r="K158" s="640"/>
    </row>
    <row r="159" ht="12.75">
      <c r="K159" s="640"/>
    </row>
    <row r="160" ht="12.75">
      <c r="K160" s="640"/>
    </row>
    <row r="161" ht="12.75">
      <c r="K161" s="640"/>
    </row>
    <row r="162" ht="12.75">
      <c r="K162" s="640"/>
    </row>
    <row r="163" ht="12.75">
      <c r="K163" s="640"/>
    </row>
    <row r="164" ht="12.75">
      <c r="K164" s="640"/>
    </row>
    <row r="165" ht="12.75">
      <c r="K165" s="640"/>
    </row>
    <row r="166" ht="12.75">
      <c r="K166" s="640"/>
    </row>
    <row r="167" ht="12.75">
      <c r="K167" s="640"/>
    </row>
    <row r="168" ht="12.75">
      <c r="K168" s="640"/>
    </row>
    <row r="169" ht="12.75">
      <c r="K169" s="640"/>
    </row>
    <row r="170" ht="12.75">
      <c r="K170" s="640"/>
    </row>
    <row r="171" ht="12.75">
      <c r="K171" s="640"/>
    </row>
    <row r="172" ht="12.75">
      <c r="K172" s="640"/>
    </row>
    <row r="173" ht="12.75">
      <c r="K173" s="640"/>
    </row>
    <row r="174" ht="12.75">
      <c r="K174" s="640"/>
    </row>
    <row r="175" ht="12.75">
      <c r="K175" s="640"/>
    </row>
    <row r="176" ht="12.75">
      <c r="K176" s="640"/>
    </row>
    <row r="177" ht="12.75">
      <c r="K177" s="640"/>
    </row>
    <row r="178" ht="12.75">
      <c r="K178" s="640"/>
    </row>
    <row r="179" ht="12.75">
      <c r="K179" s="640"/>
    </row>
    <row r="180" ht="12.75">
      <c r="K180" s="640"/>
    </row>
    <row r="181" ht="12.75">
      <c r="K181" s="640"/>
    </row>
    <row r="182" ht="12.75">
      <c r="K182" s="640"/>
    </row>
    <row r="183" ht="12.75">
      <c r="K183" s="640"/>
    </row>
    <row r="184" ht="12.75">
      <c r="K184" s="640"/>
    </row>
    <row r="185" ht="12.75">
      <c r="K185" s="640"/>
    </row>
  </sheetData>
  <sheetProtection password="D3F9" sheet="1" objects="1" scenarios="1" formatRows="0"/>
  <mergeCells count="57">
    <mergeCell ref="B17:J17"/>
    <mergeCell ref="B42:J42"/>
    <mergeCell ref="B33:J33"/>
    <mergeCell ref="B36:J36"/>
    <mergeCell ref="B38:J38"/>
    <mergeCell ref="B37:J37"/>
    <mergeCell ref="B35:J35"/>
    <mergeCell ref="B34:J34"/>
    <mergeCell ref="B40:J40"/>
    <mergeCell ref="A37:A38"/>
    <mergeCell ref="A41:A42"/>
    <mergeCell ref="A9:A10"/>
    <mergeCell ref="B10:J10"/>
    <mergeCell ref="A11:A12"/>
    <mergeCell ref="B12:J12"/>
    <mergeCell ref="A39:A40"/>
    <mergeCell ref="B39:J39"/>
    <mergeCell ref="B41:J41"/>
    <mergeCell ref="A21:A22"/>
    <mergeCell ref="B32:J32"/>
    <mergeCell ref="B29:J29"/>
    <mergeCell ref="B31:J31"/>
    <mergeCell ref="A23:A24"/>
    <mergeCell ref="A35:A36"/>
    <mergeCell ref="A33:A34"/>
    <mergeCell ref="A31:A32"/>
    <mergeCell ref="A29:A30"/>
    <mergeCell ref="B27:J27"/>
    <mergeCell ref="B26:J26"/>
    <mergeCell ref="A19:A20"/>
    <mergeCell ref="B25:J25"/>
    <mergeCell ref="B21:J21"/>
    <mergeCell ref="B23:J23"/>
    <mergeCell ref="B28:J28"/>
    <mergeCell ref="B30:J30"/>
    <mergeCell ref="A27:A28"/>
    <mergeCell ref="A25:A26"/>
    <mergeCell ref="B19:J19"/>
    <mergeCell ref="B20:J20"/>
    <mergeCell ref="B22:J22"/>
    <mergeCell ref="B24:J24"/>
    <mergeCell ref="A13:A14"/>
    <mergeCell ref="A15:A16"/>
    <mergeCell ref="A17:A18"/>
    <mergeCell ref="I1:J1"/>
    <mergeCell ref="I2:J2"/>
    <mergeCell ref="I3:J3"/>
    <mergeCell ref="I4:J4"/>
    <mergeCell ref="A6:J6"/>
    <mergeCell ref="B14:J14"/>
    <mergeCell ref="B16:J16"/>
    <mergeCell ref="B18:J18"/>
    <mergeCell ref="B8:J8"/>
    <mergeCell ref="B9:J9"/>
    <mergeCell ref="B11:J11"/>
    <mergeCell ref="B13:J13"/>
    <mergeCell ref="B15:J15"/>
  </mergeCells>
  <printOptions horizontalCentered="1"/>
  <pageMargins left="0.25" right="0.25" top="0.43" bottom="0.25" header="0.63" footer="0"/>
  <pageSetup fitToHeight="6" horizontalDpi="600" verticalDpi="600" orientation="landscape" scale="63" r:id="rId1"/>
  <headerFooter alignWithMargins="0">
    <oddHeader>&amp;LCommonwealth of Pennsylvania
Office of Developmental Programs
Cost Report for the Consolidated Waiver Program</oddHeader>
    <oddFooter>&amp;LEffective: 7/1/2016&amp;C&amp;P of &amp;N&amp;RVersion 12.0</oddFooter>
  </headerFooter>
  <rowBreaks count="5" manualBreakCount="5">
    <brk id="14" max="16383" man="1"/>
    <brk id="20" max="16383" man="1"/>
    <brk id="26" max="16383" man="1"/>
    <brk id="32" max="16383" man="1"/>
    <brk id="3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showZeros="0" zoomScaleSheetLayoutView="75" workbookViewId="0" topLeftCell="A1">
      <selection activeCell="A22" sqref="A22"/>
    </sheetView>
  </sheetViews>
  <sheetFormatPr defaultColWidth="9.140625" defaultRowHeight="12.75"/>
  <cols>
    <col min="1" max="1" width="25.8515625" style="176" customWidth="1"/>
    <col min="2" max="8" width="9.140625" style="176" customWidth="1"/>
    <col min="9" max="9" width="8.8515625" style="176" customWidth="1"/>
    <col min="10" max="10" width="24.00390625" style="176" customWidth="1"/>
    <col min="11" max="11" width="21.8515625" style="176" customWidth="1"/>
    <col min="12" max="16384" width="9.140625" style="302" customWidth="1"/>
  </cols>
  <sheetData>
    <row r="1" spans="8:11" ht="12.75">
      <c r="H1" s="294" t="s">
        <v>242</v>
      </c>
      <c r="I1" s="1231">
        <f>'Certification Page'!$E$8</f>
        <v>0</v>
      </c>
      <c r="J1" s="1231"/>
      <c r="K1" s="302"/>
    </row>
    <row r="2" spans="8:11" ht="12.75">
      <c r="H2" s="294" t="s">
        <v>59</v>
      </c>
      <c r="I2" s="1110">
        <f>'Certification Page'!$T$8</f>
        <v>0</v>
      </c>
      <c r="J2" s="1111"/>
      <c r="K2" s="302"/>
    </row>
    <row r="3" spans="8:11" ht="12.75">
      <c r="H3" s="294" t="s">
        <v>133</v>
      </c>
      <c r="I3" s="1219" t="str">
        <f>TEXT('Certification Page'!$H$11,"MM/dd/YYYY")&amp;" to "&amp;TEXT('Certification Page'!$L$11,"MM/dd/YYYY")</f>
        <v>01/00/1900 to 06/30/2016</v>
      </c>
      <c r="J3" s="1219"/>
      <c r="K3" s="302"/>
    </row>
    <row r="4" spans="8:11" ht="12.75">
      <c r="H4" s="294" t="s">
        <v>381</v>
      </c>
      <c r="I4" s="1219" t="str">
        <f>'Certification Page'!$P$49&amp;" of "&amp;'Certification Page'!$R$49</f>
        <v>1 of 1</v>
      </c>
      <c r="J4" s="1219"/>
      <c r="K4" s="302"/>
    </row>
    <row r="6" spans="1:11" ht="12.75">
      <c r="A6" s="1275" t="s">
        <v>465</v>
      </c>
      <c r="B6" s="1275"/>
      <c r="C6" s="1275"/>
      <c r="D6" s="1275"/>
      <c r="E6" s="1275"/>
      <c r="F6" s="1275"/>
      <c r="G6" s="1275"/>
      <c r="H6" s="1275"/>
      <c r="I6" s="1275"/>
      <c r="J6" s="1275"/>
      <c r="K6" s="302"/>
    </row>
    <row r="7" spans="1:11" ht="12.75">
      <c r="A7" s="1275" t="s">
        <v>644</v>
      </c>
      <c r="B7" s="1275"/>
      <c r="C7" s="1275"/>
      <c r="D7" s="1275"/>
      <c r="E7" s="1275"/>
      <c r="F7" s="1275"/>
      <c r="G7" s="1275"/>
      <c r="H7" s="1275"/>
      <c r="I7" s="1275"/>
      <c r="J7" s="1275"/>
      <c r="K7" s="302"/>
    </row>
    <row r="8" ht="12.75">
      <c r="K8" s="302"/>
    </row>
    <row r="9" ht="12.75">
      <c r="K9" s="302"/>
    </row>
    <row r="10" ht="12.75">
      <c r="K10" s="302"/>
    </row>
    <row r="11" ht="12.75">
      <c r="K11" s="302"/>
    </row>
    <row r="12" ht="12.75">
      <c r="K12" s="302"/>
    </row>
    <row r="13" ht="12.75">
      <c r="K13" s="302"/>
    </row>
    <row r="14" ht="12.75">
      <c r="K14" s="302"/>
    </row>
    <row r="15" ht="12.75">
      <c r="K15" s="302"/>
    </row>
    <row r="16" ht="12.75">
      <c r="K16" s="302"/>
    </row>
    <row r="17" ht="12.75">
      <c r="K17" s="302"/>
    </row>
    <row r="18" ht="12.75">
      <c r="K18" s="302"/>
    </row>
    <row r="19" ht="12.75">
      <c r="K19" s="302"/>
    </row>
    <row r="20" ht="12.75">
      <c r="K20" s="302"/>
    </row>
    <row r="21" ht="12.75">
      <c r="K21" s="302"/>
    </row>
    <row r="22" ht="12.75">
      <c r="K22" s="302"/>
    </row>
    <row r="23" ht="12.75">
      <c r="K23" s="302"/>
    </row>
    <row r="24" ht="12.75">
      <c r="K24" s="302"/>
    </row>
    <row r="25" ht="12.75">
      <c r="K25" s="302"/>
    </row>
    <row r="26" ht="12.75">
      <c r="K26" s="302"/>
    </row>
    <row r="27" ht="12.75">
      <c r="K27" s="302"/>
    </row>
    <row r="28" ht="12.75">
      <c r="K28" s="302"/>
    </row>
    <row r="29" ht="12.75">
      <c r="K29" s="302"/>
    </row>
    <row r="30" ht="12.75">
      <c r="K30" s="302"/>
    </row>
    <row r="31" ht="12.75">
      <c r="K31" s="302"/>
    </row>
    <row r="32" ht="12.75">
      <c r="K32" s="302"/>
    </row>
    <row r="33" ht="12.75">
      <c r="K33" s="302"/>
    </row>
    <row r="34" ht="12.75">
      <c r="K34" s="302"/>
    </row>
    <row r="35" ht="12.75">
      <c r="K35" s="302"/>
    </row>
    <row r="36" ht="12.75">
      <c r="K36" s="302"/>
    </row>
    <row r="37" ht="12.75">
      <c r="K37" s="302"/>
    </row>
    <row r="38" ht="12.75">
      <c r="K38" s="302"/>
    </row>
    <row r="39" ht="12.75">
      <c r="K39" s="302"/>
    </row>
    <row r="40" ht="12.75">
      <c r="K40" s="302"/>
    </row>
    <row r="41" ht="12.75">
      <c r="K41" s="302"/>
    </row>
    <row r="42" ht="12.75">
      <c r="K42" s="302"/>
    </row>
    <row r="43" ht="12.75">
      <c r="K43" s="302"/>
    </row>
    <row r="44" ht="12.75">
      <c r="K44" s="302"/>
    </row>
    <row r="45" ht="12.75">
      <c r="K45" s="302"/>
    </row>
  </sheetData>
  <sheetProtection password="D3F9" sheet="1" objects="1" scenarios="1" formatCells="0" formatColumns="0" formatRows="0" insertColumns="0" insertRows="0" insertHyperlinks="0" deleteColumns="0" deleteRows="0" sort="0" autoFilter="0" pivotTables="0"/>
  <mergeCells count="6">
    <mergeCell ref="A7:J7"/>
    <mergeCell ref="A6:J6"/>
    <mergeCell ref="I1:J1"/>
    <mergeCell ref="I2:J2"/>
    <mergeCell ref="I3:J3"/>
    <mergeCell ref="I4:J4"/>
  </mergeCells>
  <printOptions horizontalCentered="1"/>
  <pageMargins left="0.25" right="0.25" top="0.43" bottom="0.25" header="0.63" footer="0"/>
  <pageSetup fitToHeight="1" fitToWidth="1" horizontalDpi="600" verticalDpi="600" orientation="landscape" r:id="rId1"/>
  <headerFooter alignWithMargins="0">
    <oddHeader>&amp;LCommonwealth of Pennsylvania
Office of Developmental Programs
Cost Report for the Consolidated Waiver Program</oddHeader>
    <oddFooter>&amp;LEffective: 7/1/2016&amp;C&amp;P of &amp;N&amp;RVersion 12.0</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6"/>
  <sheetViews>
    <sheetView showGridLines="0" zoomScale="85" zoomScaleNormal="85" zoomScaleSheetLayoutView="70" workbookViewId="0" topLeftCell="B1">
      <selection activeCell="F24" sqref="F24"/>
    </sheetView>
  </sheetViews>
  <sheetFormatPr defaultColWidth="9.140625" defaultRowHeight="12.75"/>
  <cols>
    <col min="1" max="1" width="4.140625" style="151" hidden="1" customWidth="1"/>
    <col min="2" max="2" width="4.7109375" style="151" customWidth="1"/>
    <col min="3" max="3" width="6.57421875" style="437" customWidth="1"/>
    <col min="4" max="4" width="59.7109375" style="564" customWidth="1"/>
    <col min="5" max="5" width="25.7109375" style="564" customWidth="1"/>
    <col min="6" max="6" width="45.421875" style="564" customWidth="1"/>
    <col min="7" max="7" width="19.8515625" style="564" customWidth="1"/>
    <col min="8" max="8" width="13.140625" style="564" customWidth="1"/>
    <col min="9" max="9" width="12.57421875" style="151" hidden="1" customWidth="1"/>
    <col min="10" max="10" width="9.140625" style="564" hidden="1" customWidth="1"/>
    <col min="11" max="11" width="11.57421875" style="564" hidden="1" customWidth="1"/>
    <col min="12" max="12" width="11.8515625" style="754" hidden="1" customWidth="1"/>
    <col min="13" max="13" width="10.140625" style="564" hidden="1" customWidth="1"/>
    <col min="14" max="14" width="9.140625" style="564" customWidth="1"/>
    <col min="15" max="16384" width="9.140625" style="564" customWidth="1"/>
  </cols>
  <sheetData>
    <row r="1" ht="12.75">
      <c r="A1" s="151">
        <v>1</v>
      </c>
    </row>
    <row r="2" spans="6:8" ht="12.75">
      <c r="F2" s="450" t="s">
        <v>242</v>
      </c>
      <c r="G2" s="1121">
        <f>'Certification Page'!$E$8</f>
        <v>0</v>
      </c>
      <c r="H2" s="1122"/>
    </row>
    <row r="3" spans="6:8" ht="12.75">
      <c r="F3" s="450" t="s">
        <v>59</v>
      </c>
      <c r="G3" s="1123">
        <f>'Certification Page'!$T$8</f>
        <v>0</v>
      </c>
      <c r="H3" s="1123"/>
    </row>
    <row r="4" spans="6:12" ht="12.75">
      <c r="F4" s="450" t="s">
        <v>133</v>
      </c>
      <c r="G4" s="1124" t="str">
        <f>TEXT('Certification Page'!$H$11,"MM/dd/YYYY")&amp;" to "&amp;TEXT('Certification Page'!$L$11,"MM/dd/YYYY")</f>
        <v>01/00/1900 to 06/30/2016</v>
      </c>
      <c r="H4" s="1124"/>
      <c r="J4" s="1116" t="s">
        <v>500</v>
      </c>
      <c r="K4" s="1117"/>
      <c r="L4" s="1118"/>
    </row>
    <row r="5" spans="6:12" ht="12.75">
      <c r="F5" s="450" t="s">
        <v>381</v>
      </c>
      <c r="G5" s="1124" t="str">
        <f>'Certification Page'!$P$49&amp;" of "&amp;'Certification Page'!$R$49</f>
        <v>1 of 1</v>
      </c>
      <c r="H5" s="1124"/>
      <c r="J5" s="1031"/>
      <c r="K5" s="1031"/>
      <c r="L5" s="1032"/>
    </row>
    <row r="6" spans="10:12" ht="12.75">
      <c r="J6" s="1032">
        <f>MAX(C11:C176)</f>
        <v>71</v>
      </c>
      <c r="K6" s="1031"/>
      <c r="L6" s="1032"/>
    </row>
    <row r="7" spans="2:12" ht="15.75">
      <c r="B7" s="438"/>
      <c r="D7" s="1096" t="s">
        <v>843</v>
      </c>
      <c r="E7" s="1120"/>
      <c r="F7" s="1120"/>
      <c r="G7" s="1120"/>
      <c r="H7" s="1120"/>
      <c r="J7" s="1032">
        <f>COUNTIF(J11:J80,"true")</f>
        <v>0</v>
      </c>
      <c r="K7" s="1031"/>
      <c r="L7" s="1032"/>
    </row>
    <row r="8" spans="2:12" ht="15.75">
      <c r="B8" s="439"/>
      <c r="D8" s="1119" t="s">
        <v>498</v>
      </c>
      <c r="E8" s="1119"/>
      <c r="F8" s="1119"/>
      <c r="G8" s="1119"/>
      <c r="H8" s="1119"/>
      <c r="J8" s="1032">
        <f>COUNT('A - Exp Rpt'!K15:CO15)</f>
        <v>0</v>
      </c>
      <c r="K8" s="1031"/>
      <c r="L8" s="1032" t="str">
        <f>IF(SelectedServiceCount=0,"Q",INDEX($L$11:$L$81,COUNTIF(J11:J99,"TRUE"),0))</f>
        <v>Q</v>
      </c>
    </row>
    <row r="9" spans="2:12" ht="15.75">
      <c r="B9" s="440"/>
      <c r="C9" s="441"/>
      <c r="J9" s="1033" t="s">
        <v>484</v>
      </c>
      <c r="K9" s="1033" t="s">
        <v>484</v>
      </c>
      <c r="L9" s="1033" t="s">
        <v>484</v>
      </c>
    </row>
    <row r="10" spans="2:13" ht="42.75" customHeight="1" thickBot="1">
      <c r="B10" s="440"/>
      <c r="C10" s="441"/>
      <c r="D10" s="442" t="s">
        <v>38</v>
      </c>
      <c r="E10" s="442" t="s">
        <v>39</v>
      </c>
      <c r="F10" s="442" t="s">
        <v>37</v>
      </c>
      <c r="G10" s="442" t="s">
        <v>147</v>
      </c>
      <c r="H10" s="443" t="s">
        <v>497</v>
      </c>
      <c r="J10" s="1034" t="s">
        <v>482</v>
      </c>
      <c r="K10" s="1034" t="s">
        <v>483</v>
      </c>
      <c r="L10" s="1034" t="s">
        <v>485</v>
      </c>
      <c r="M10" s="1031" t="s">
        <v>580</v>
      </c>
    </row>
    <row r="11" spans="1:13" ht="26.25" customHeight="1">
      <c r="A11" s="151" t="str">
        <f>IF(J11=TRUE,COUNTIF($J$11:J11,TRUE),"")</f>
        <v/>
      </c>
      <c r="B11" s="444"/>
      <c r="C11" s="659">
        <v>1</v>
      </c>
      <c r="D11" s="445" t="s">
        <v>360</v>
      </c>
      <c r="E11" s="445" t="s">
        <v>292</v>
      </c>
      <c r="F11" s="445" t="s">
        <v>16</v>
      </c>
      <c r="G11" s="445" t="s">
        <v>148</v>
      </c>
      <c r="H11" s="1001"/>
      <c r="I11" s="1027" t="s">
        <v>467</v>
      </c>
      <c r="J11" s="566" t="b">
        <v>0</v>
      </c>
      <c r="K11" s="1027"/>
      <c r="L11" s="1028" t="s">
        <v>316</v>
      </c>
      <c r="M11" s="1031" t="s">
        <v>576</v>
      </c>
    </row>
    <row r="12" spans="1:13" ht="26.25" customHeight="1">
      <c r="A12" s="151" t="str">
        <f>IF(J12=TRUE,COUNTIF($J$11:J12,TRUE),"")</f>
        <v/>
      </c>
      <c r="B12" s="444"/>
      <c r="C12" s="660">
        <v>2</v>
      </c>
      <c r="D12" s="446" t="s">
        <v>360</v>
      </c>
      <c r="E12" s="446" t="s">
        <v>293</v>
      </c>
      <c r="F12" s="446" t="s">
        <v>17</v>
      </c>
      <c r="G12" s="446" t="s">
        <v>148</v>
      </c>
      <c r="H12" s="1002"/>
      <c r="I12" s="1027" t="s">
        <v>467</v>
      </c>
      <c r="J12" s="566" t="b">
        <v>0</v>
      </c>
      <c r="K12" s="1027"/>
      <c r="L12" s="1028" t="s">
        <v>316</v>
      </c>
      <c r="M12" s="1031" t="s">
        <v>576</v>
      </c>
    </row>
    <row r="13" spans="1:13" ht="26.25" customHeight="1" thickBot="1">
      <c r="A13" s="151" t="str">
        <f>IF(J13=TRUE,COUNTIF($J$11:J13,TRUE),"")</f>
        <v/>
      </c>
      <c r="B13" s="444"/>
      <c r="C13" s="660">
        <v>3</v>
      </c>
      <c r="D13" s="446" t="s">
        <v>360</v>
      </c>
      <c r="E13" s="446" t="s">
        <v>294</v>
      </c>
      <c r="F13" s="446" t="s">
        <v>18</v>
      </c>
      <c r="G13" s="446" t="s">
        <v>148</v>
      </c>
      <c r="H13" s="1002"/>
      <c r="I13" s="1027" t="s">
        <v>467</v>
      </c>
      <c r="J13" s="566" t="b">
        <v>0</v>
      </c>
      <c r="K13" s="1027"/>
      <c r="L13" s="1028" t="s">
        <v>316</v>
      </c>
      <c r="M13" s="1031" t="s">
        <v>576</v>
      </c>
    </row>
    <row r="14" spans="1:13" ht="26.25" customHeight="1">
      <c r="A14" s="151" t="str">
        <f>IF(J14=TRUE,COUNTIF($J$11:J14,TRUE),"")</f>
        <v/>
      </c>
      <c r="B14" s="444"/>
      <c r="C14" s="659">
        <v>4</v>
      </c>
      <c r="D14" s="445" t="s">
        <v>361</v>
      </c>
      <c r="E14" s="445" t="s">
        <v>295</v>
      </c>
      <c r="F14" s="445" t="s">
        <v>16</v>
      </c>
      <c r="G14" s="445" t="s">
        <v>148</v>
      </c>
      <c r="H14" s="1001"/>
      <c r="I14" s="1027" t="s">
        <v>514</v>
      </c>
      <c r="J14" s="566" t="b">
        <v>0</v>
      </c>
      <c r="K14" s="1027"/>
      <c r="L14" s="1028" t="s">
        <v>316</v>
      </c>
      <c r="M14" s="1031" t="s">
        <v>576</v>
      </c>
    </row>
    <row r="15" spans="1:13" ht="26.25" customHeight="1" thickBot="1">
      <c r="A15" s="151" t="str">
        <f>IF(J15=TRUE,COUNTIF($J$11:J15,TRUE),"")</f>
        <v/>
      </c>
      <c r="B15" s="444"/>
      <c r="C15" s="661">
        <v>5</v>
      </c>
      <c r="D15" s="447" t="s">
        <v>361</v>
      </c>
      <c r="E15" s="447" t="s">
        <v>296</v>
      </c>
      <c r="F15" s="447" t="s">
        <v>17</v>
      </c>
      <c r="G15" s="447" t="s">
        <v>148</v>
      </c>
      <c r="H15" s="1003"/>
      <c r="I15" s="1027" t="s">
        <v>514</v>
      </c>
      <c r="J15" s="566" t="b">
        <v>0</v>
      </c>
      <c r="K15" s="1027"/>
      <c r="L15" s="1028" t="s">
        <v>323</v>
      </c>
      <c r="M15" s="1031" t="s">
        <v>576</v>
      </c>
    </row>
    <row r="16" spans="1:13" ht="26.25" customHeight="1">
      <c r="A16" s="151" t="str">
        <f>IF(J16=TRUE,COUNTIF($J$11:J16,TRUE),"")</f>
        <v/>
      </c>
      <c r="B16" s="444"/>
      <c r="C16" s="659">
        <v>6</v>
      </c>
      <c r="D16" s="445" t="s">
        <v>362</v>
      </c>
      <c r="E16" s="445" t="s">
        <v>297</v>
      </c>
      <c r="F16" s="445" t="s">
        <v>16</v>
      </c>
      <c r="G16" s="445" t="s">
        <v>148</v>
      </c>
      <c r="H16" s="1001"/>
      <c r="I16" s="1027" t="s">
        <v>467</v>
      </c>
      <c r="J16" s="566" t="b">
        <v>0</v>
      </c>
      <c r="K16" s="1027"/>
      <c r="L16" s="1028" t="s">
        <v>323</v>
      </c>
      <c r="M16" s="1031" t="s">
        <v>576</v>
      </c>
    </row>
    <row r="17" spans="1:13" ht="26.25" customHeight="1">
      <c r="A17" s="151" t="str">
        <f>IF(J17=TRUE,COUNTIF($J$11:J17,TRUE),"")</f>
        <v/>
      </c>
      <c r="B17" s="444"/>
      <c r="C17" s="660">
        <v>7</v>
      </c>
      <c r="D17" s="446" t="s">
        <v>362</v>
      </c>
      <c r="E17" s="446" t="s">
        <v>186</v>
      </c>
      <c r="F17" s="446" t="s">
        <v>16</v>
      </c>
      <c r="G17" s="446" t="s">
        <v>148</v>
      </c>
      <c r="H17" s="1002"/>
      <c r="I17" s="1027" t="s">
        <v>467</v>
      </c>
      <c r="J17" s="566" t="b">
        <v>0</v>
      </c>
      <c r="K17" s="1027"/>
      <c r="L17" s="1028" t="s">
        <v>323</v>
      </c>
      <c r="M17" s="1031" t="s">
        <v>576</v>
      </c>
    </row>
    <row r="18" spans="1:13" ht="26.25" customHeight="1">
      <c r="A18" s="151" t="str">
        <f>IF(J18=TRUE,COUNTIF($J$11:J18,TRUE),"")</f>
        <v/>
      </c>
      <c r="B18" s="444"/>
      <c r="C18" s="660">
        <v>8</v>
      </c>
      <c r="D18" s="446" t="s">
        <v>362</v>
      </c>
      <c r="E18" s="446" t="s">
        <v>187</v>
      </c>
      <c r="F18" s="446" t="s">
        <v>16</v>
      </c>
      <c r="G18" s="446" t="s">
        <v>148</v>
      </c>
      <c r="H18" s="1002"/>
      <c r="I18" s="1027" t="s">
        <v>467</v>
      </c>
      <c r="J18" s="566" t="b">
        <v>0</v>
      </c>
      <c r="K18" s="1027"/>
      <c r="L18" s="1028" t="s">
        <v>323</v>
      </c>
      <c r="M18" s="1031" t="s">
        <v>576</v>
      </c>
    </row>
    <row r="19" spans="1:13" ht="26.25" customHeight="1">
      <c r="A19" s="151" t="str">
        <f>IF(J19=TRUE,COUNTIF($J$11:J19,TRUE),"")</f>
        <v/>
      </c>
      <c r="B19" s="444"/>
      <c r="C19" s="660">
        <v>9</v>
      </c>
      <c r="D19" s="446" t="s">
        <v>362</v>
      </c>
      <c r="E19" s="446" t="s">
        <v>298</v>
      </c>
      <c r="F19" s="446" t="s">
        <v>17</v>
      </c>
      <c r="G19" s="446" t="s">
        <v>148</v>
      </c>
      <c r="H19" s="1002"/>
      <c r="I19" s="1027" t="s">
        <v>467</v>
      </c>
      <c r="J19" s="566" t="b">
        <v>0</v>
      </c>
      <c r="K19" s="1027"/>
      <c r="L19" s="1028" t="s">
        <v>330</v>
      </c>
      <c r="M19" s="1031" t="s">
        <v>576</v>
      </c>
    </row>
    <row r="20" spans="1:13" ht="26.25" customHeight="1">
      <c r="A20" s="151" t="str">
        <f>IF(J20=TRUE,COUNTIF($J$11:J20,TRUE),"")</f>
        <v/>
      </c>
      <c r="B20" s="444"/>
      <c r="C20" s="660">
        <v>10</v>
      </c>
      <c r="D20" s="446" t="s">
        <v>362</v>
      </c>
      <c r="E20" s="446" t="s">
        <v>188</v>
      </c>
      <c r="F20" s="446" t="s">
        <v>17</v>
      </c>
      <c r="G20" s="446" t="s">
        <v>148</v>
      </c>
      <c r="H20" s="1002"/>
      <c r="I20" s="1027" t="s">
        <v>467</v>
      </c>
      <c r="J20" s="566" t="b">
        <v>0</v>
      </c>
      <c r="K20" s="1027"/>
      <c r="L20" s="1028" t="s">
        <v>330</v>
      </c>
      <c r="M20" s="1031" t="s">
        <v>576</v>
      </c>
    </row>
    <row r="21" spans="1:13" ht="26.25" customHeight="1">
      <c r="A21" s="151" t="str">
        <f>IF(J21=TRUE,COUNTIF($J$11:J21,TRUE),"")</f>
        <v/>
      </c>
      <c r="B21" s="444"/>
      <c r="C21" s="660">
        <v>11</v>
      </c>
      <c r="D21" s="446" t="s">
        <v>362</v>
      </c>
      <c r="E21" s="446" t="s">
        <v>189</v>
      </c>
      <c r="F21" s="446" t="s">
        <v>17</v>
      </c>
      <c r="G21" s="446" t="s">
        <v>148</v>
      </c>
      <c r="H21" s="1002"/>
      <c r="I21" s="1027" t="s">
        <v>467</v>
      </c>
      <c r="J21" s="566" t="b">
        <v>0</v>
      </c>
      <c r="K21" s="1027"/>
      <c r="L21" s="1028" t="s">
        <v>330</v>
      </c>
      <c r="M21" s="1031" t="s">
        <v>576</v>
      </c>
    </row>
    <row r="22" spans="1:13" ht="26.25" customHeight="1">
      <c r="A22" s="151" t="str">
        <f>IF(J22=TRUE,COUNTIF($J$11:J22,TRUE),"")</f>
        <v/>
      </c>
      <c r="B22" s="444"/>
      <c r="C22" s="660">
        <v>12</v>
      </c>
      <c r="D22" s="446" t="s">
        <v>362</v>
      </c>
      <c r="E22" s="446" t="s">
        <v>299</v>
      </c>
      <c r="F22" s="446" t="s">
        <v>18</v>
      </c>
      <c r="G22" s="446" t="s">
        <v>148</v>
      </c>
      <c r="H22" s="1002"/>
      <c r="I22" s="1027" t="s">
        <v>467</v>
      </c>
      <c r="J22" s="566" t="b">
        <v>0</v>
      </c>
      <c r="K22" s="1027"/>
      <c r="L22" s="1028" t="s">
        <v>330</v>
      </c>
      <c r="M22" s="1031" t="s">
        <v>576</v>
      </c>
    </row>
    <row r="23" spans="1:13" ht="26.25" customHeight="1">
      <c r="A23" s="151" t="str">
        <f>IF(J23=TRUE,COUNTIF($J$11:J23,TRUE),"")</f>
        <v/>
      </c>
      <c r="B23" s="444"/>
      <c r="C23" s="660">
        <v>13</v>
      </c>
      <c r="D23" s="448" t="s">
        <v>362</v>
      </c>
      <c r="E23" s="448" t="s">
        <v>190</v>
      </c>
      <c r="F23" s="448" t="s">
        <v>18</v>
      </c>
      <c r="G23" s="448" t="s">
        <v>148</v>
      </c>
      <c r="H23" s="1004"/>
      <c r="I23" s="1027" t="s">
        <v>467</v>
      </c>
      <c r="J23" s="566" t="b">
        <v>0</v>
      </c>
      <c r="K23" s="1027"/>
      <c r="L23" s="1028" t="s">
        <v>330</v>
      </c>
      <c r="M23" s="1031" t="s">
        <v>576</v>
      </c>
    </row>
    <row r="24" spans="1:13" ht="26.25" customHeight="1">
      <c r="A24" s="151" t="str">
        <f>IF(J24=TRUE,COUNTIF($J$11:J24,TRUE),"")</f>
        <v/>
      </c>
      <c r="B24" s="444"/>
      <c r="C24" s="660">
        <v>14</v>
      </c>
      <c r="D24" s="446" t="s">
        <v>362</v>
      </c>
      <c r="E24" s="446" t="s">
        <v>191</v>
      </c>
      <c r="F24" s="446" t="s">
        <v>18</v>
      </c>
      <c r="G24" s="446" t="s">
        <v>148</v>
      </c>
      <c r="H24" s="1002"/>
      <c r="I24" s="1027" t="s">
        <v>467</v>
      </c>
      <c r="J24" s="566" t="b">
        <v>0</v>
      </c>
      <c r="K24" s="1027"/>
      <c r="L24" s="1028" t="s">
        <v>337</v>
      </c>
      <c r="M24" s="1031" t="s">
        <v>576</v>
      </c>
    </row>
    <row r="25" spans="1:13" ht="26.25" customHeight="1">
      <c r="A25" s="151" t="str">
        <f>IF(J25=TRUE,COUNTIF($J$11:J25,TRUE),"")</f>
        <v/>
      </c>
      <c r="B25" s="444"/>
      <c r="C25" s="660">
        <v>15</v>
      </c>
      <c r="D25" s="446" t="s">
        <v>362</v>
      </c>
      <c r="E25" s="446" t="s">
        <v>300</v>
      </c>
      <c r="F25" s="446" t="s">
        <v>19</v>
      </c>
      <c r="G25" s="446" t="s">
        <v>148</v>
      </c>
      <c r="H25" s="1002"/>
      <c r="I25" s="1027" t="s">
        <v>467</v>
      </c>
      <c r="J25" s="566" t="b">
        <v>0</v>
      </c>
      <c r="K25" s="1027"/>
      <c r="L25" s="1028" t="s">
        <v>337</v>
      </c>
      <c r="M25" s="1031" t="s">
        <v>576</v>
      </c>
    </row>
    <row r="26" spans="1:13" ht="26.25" customHeight="1">
      <c r="A26" s="151" t="str">
        <f>IF(J26=TRUE,COUNTIF($J$11:J26,TRUE),"")</f>
        <v/>
      </c>
      <c r="B26" s="444"/>
      <c r="C26" s="660">
        <v>16</v>
      </c>
      <c r="D26" s="446" t="s">
        <v>362</v>
      </c>
      <c r="E26" s="446" t="s">
        <v>192</v>
      </c>
      <c r="F26" s="446" t="s">
        <v>19</v>
      </c>
      <c r="G26" s="446" t="s">
        <v>148</v>
      </c>
      <c r="H26" s="1002"/>
      <c r="I26" s="1027" t="s">
        <v>467</v>
      </c>
      <c r="J26" s="566" t="b">
        <v>0</v>
      </c>
      <c r="K26" s="1027"/>
      <c r="L26" s="1028" t="s">
        <v>337</v>
      </c>
      <c r="M26" s="1031" t="s">
        <v>576</v>
      </c>
    </row>
    <row r="27" spans="1:13" ht="26.25" customHeight="1">
      <c r="A27" s="151" t="str">
        <f>IF(J27=TRUE,COUNTIF($J$11:J27,TRUE),"")</f>
        <v/>
      </c>
      <c r="B27" s="444"/>
      <c r="C27" s="660">
        <v>17</v>
      </c>
      <c r="D27" s="446" t="s">
        <v>362</v>
      </c>
      <c r="E27" s="446" t="s">
        <v>193</v>
      </c>
      <c r="F27" s="446" t="s">
        <v>19</v>
      </c>
      <c r="G27" s="446" t="s">
        <v>148</v>
      </c>
      <c r="H27" s="1002"/>
      <c r="I27" s="1027" t="s">
        <v>467</v>
      </c>
      <c r="J27" s="566" t="b">
        <v>0</v>
      </c>
      <c r="K27" s="1027"/>
      <c r="L27" s="1028" t="s">
        <v>337</v>
      </c>
      <c r="M27" s="1031" t="s">
        <v>576</v>
      </c>
    </row>
    <row r="28" spans="1:13" ht="26.25" customHeight="1">
      <c r="A28" s="151" t="str">
        <f>IF(J28=TRUE,COUNTIF($J$11:J28,TRUE),"")</f>
        <v/>
      </c>
      <c r="B28" s="444"/>
      <c r="C28" s="660">
        <v>18</v>
      </c>
      <c r="D28" s="446" t="s">
        <v>362</v>
      </c>
      <c r="E28" s="446" t="s">
        <v>301</v>
      </c>
      <c r="F28" s="446" t="s">
        <v>769</v>
      </c>
      <c r="G28" s="446" t="s">
        <v>148</v>
      </c>
      <c r="H28" s="1002"/>
      <c r="I28" s="1027" t="s">
        <v>467</v>
      </c>
      <c r="J28" s="566" t="b">
        <v>0</v>
      </c>
      <c r="K28" s="1027"/>
      <c r="L28" s="1028" t="s">
        <v>337</v>
      </c>
      <c r="M28" s="1031" t="s">
        <v>576</v>
      </c>
    </row>
    <row r="29" spans="1:13" ht="26.25" customHeight="1">
      <c r="A29" s="151" t="str">
        <f>IF(J29=TRUE,COUNTIF($J$11:J29,TRUE),"")</f>
        <v/>
      </c>
      <c r="B29" s="444"/>
      <c r="C29" s="660">
        <v>19</v>
      </c>
      <c r="D29" s="446" t="s">
        <v>362</v>
      </c>
      <c r="E29" s="446" t="s">
        <v>194</v>
      </c>
      <c r="F29" s="446" t="s">
        <v>769</v>
      </c>
      <c r="G29" s="446" t="s">
        <v>148</v>
      </c>
      <c r="H29" s="1002"/>
      <c r="I29" s="1027" t="s">
        <v>467</v>
      </c>
      <c r="J29" s="566" t="b">
        <v>0</v>
      </c>
      <c r="K29" s="1027"/>
      <c r="L29" s="1028" t="s">
        <v>416</v>
      </c>
      <c r="M29" s="1031" t="s">
        <v>576</v>
      </c>
    </row>
    <row r="30" spans="1:13" ht="26.25" customHeight="1" thickBot="1">
      <c r="A30" s="151" t="str">
        <f>IF(J30=TRUE,COUNTIF($J$11:J30,TRUE),"")</f>
        <v/>
      </c>
      <c r="B30" s="444"/>
      <c r="C30" s="661">
        <v>20</v>
      </c>
      <c r="D30" s="447" t="s">
        <v>362</v>
      </c>
      <c r="E30" s="447" t="s">
        <v>195</v>
      </c>
      <c r="F30" s="447" t="s">
        <v>769</v>
      </c>
      <c r="G30" s="447" t="s">
        <v>148</v>
      </c>
      <c r="H30" s="1003"/>
      <c r="I30" s="1027" t="s">
        <v>467</v>
      </c>
      <c r="J30" s="566" t="b">
        <v>0</v>
      </c>
      <c r="K30" s="1027"/>
      <c r="L30" s="1028" t="s">
        <v>416</v>
      </c>
      <c r="M30" s="1031" t="s">
        <v>576</v>
      </c>
    </row>
    <row r="31" spans="1:13" ht="26.25" customHeight="1">
      <c r="A31" s="151" t="str">
        <f>IF(J31=TRUE,COUNTIF($J$11:J31,TRUE),"")</f>
        <v/>
      </c>
      <c r="B31" s="444"/>
      <c r="C31" s="659">
        <v>21</v>
      </c>
      <c r="D31" s="445" t="s">
        <v>363</v>
      </c>
      <c r="E31" s="445" t="s">
        <v>302</v>
      </c>
      <c r="F31" s="445" t="s">
        <v>16</v>
      </c>
      <c r="G31" s="445" t="s">
        <v>148</v>
      </c>
      <c r="H31" s="1001"/>
      <c r="I31" s="1027" t="s">
        <v>467</v>
      </c>
      <c r="J31" s="566" t="b">
        <v>0</v>
      </c>
      <c r="K31" s="1027"/>
      <c r="L31" s="1028" t="s">
        <v>416</v>
      </c>
      <c r="M31" s="1031" t="s">
        <v>576</v>
      </c>
    </row>
    <row r="32" spans="1:13" ht="26.25" customHeight="1">
      <c r="A32" s="151" t="str">
        <f>IF(J32=TRUE,COUNTIF($J$11:J32,TRUE),"")</f>
        <v/>
      </c>
      <c r="B32" s="444"/>
      <c r="C32" s="660">
        <v>22</v>
      </c>
      <c r="D32" s="446" t="s">
        <v>363</v>
      </c>
      <c r="E32" s="446" t="s">
        <v>196</v>
      </c>
      <c r="F32" s="446" t="s">
        <v>16</v>
      </c>
      <c r="G32" s="446" t="s">
        <v>148</v>
      </c>
      <c r="H32" s="1002"/>
      <c r="I32" s="1027" t="s">
        <v>467</v>
      </c>
      <c r="J32" s="566" t="b">
        <v>0</v>
      </c>
      <c r="K32" s="1027"/>
      <c r="L32" s="1028" t="s">
        <v>416</v>
      </c>
      <c r="M32" s="1031" t="s">
        <v>576</v>
      </c>
    </row>
    <row r="33" spans="1:13" ht="26.25" customHeight="1">
      <c r="A33" s="151" t="str">
        <f>IF(J33=TRUE,COUNTIF($J$11:J33,TRUE),"")</f>
        <v/>
      </c>
      <c r="B33" s="444"/>
      <c r="C33" s="660">
        <v>23</v>
      </c>
      <c r="D33" s="446" t="s">
        <v>363</v>
      </c>
      <c r="E33" s="446" t="s">
        <v>197</v>
      </c>
      <c r="F33" s="446" t="s">
        <v>16</v>
      </c>
      <c r="G33" s="446" t="s">
        <v>148</v>
      </c>
      <c r="H33" s="1002"/>
      <c r="I33" s="1027" t="s">
        <v>467</v>
      </c>
      <c r="J33" s="566" t="b">
        <v>0</v>
      </c>
      <c r="K33" s="1027"/>
      <c r="L33" s="1028" t="s">
        <v>416</v>
      </c>
      <c r="M33" s="1031" t="s">
        <v>576</v>
      </c>
    </row>
    <row r="34" spans="1:13" ht="26.25" customHeight="1">
      <c r="A34" s="151" t="str">
        <f>IF(J34=TRUE,COUNTIF($J$11:J34,TRUE),"")</f>
        <v/>
      </c>
      <c r="B34" s="444"/>
      <c r="C34" s="660">
        <v>24</v>
      </c>
      <c r="D34" s="448" t="s">
        <v>363</v>
      </c>
      <c r="E34" s="448" t="s">
        <v>303</v>
      </c>
      <c r="F34" s="448" t="s">
        <v>17</v>
      </c>
      <c r="G34" s="448" t="s">
        <v>148</v>
      </c>
      <c r="H34" s="1004"/>
      <c r="I34" s="1027" t="s">
        <v>467</v>
      </c>
      <c r="J34" s="566" t="b">
        <v>0</v>
      </c>
      <c r="K34" s="1027"/>
      <c r="L34" s="1028" t="s">
        <v>348</v>
      </c>
      <c r="M34" s="1031" t="s">
        <v>576</v>
      </c>
    </row>
    <row r="35" spans="1:13" ht="26.25" customHeight="1">
      <c r="A35" s="151" t="str">
        <f>IF(J35=TRUE,COUNTIF($J$11:J35,TRUE),"")</f>
        <v/>
      </c>
      <c r="B35" s="444"/>
      <c r="C35" s="660">
        <v>25</v>
      </c>
      <c r="D35" s="446" t="s">
        <v>363</v>
      </c>
      <c r="E35" s="446" t="s">
        <v>198</v>
      </c>
      <c r="F35" s="446" t="s">
        <v>17</v>
      </c>
      <c r="G35" s="446" t="s">
        <v>148</v>
      </c>
      <c r="H35" s="1002"/>
      <c r="I35" s="1027" t="s">
        <v>467</v>
      </c>
      <c r="J35" s="566" t="b">
        <v>0</v>
      </c>
      <c r="K35" s="1027"/>
      <c r="L35" s="1028" t="s">
        <v>348</v>
      </c>
      <c r="M35" s="1031" t="s">
        <v>576</v>
      </c>
    </row>
    <row r="36" spans="1:13" ht="26.25" customHeight="1">
      <c r="A36" s="151" t="str">
        <f>IF(J36=TRUE,COUNTIF($J$11:J36,TRUE),"")</f>
        <v/>
      </c>
      <c r="B36" s="444"/>
      <c r="C36" s="660">
        <v>26</v>
      </c>
      <c r="D36" s="446" t="s">
        <v>363</v>
      </c>
      <c r="E36" s="446" t="s">
        <v>199</v>
      </c>
      <c r="F36" s="446" t="s">
        <v>17</v>
      </c>
      <c r="G36" s="446" t="s">
        <v>148</v>
      </c>
      <c r="H36" s="1002"/>
      <c r="I36" s="1027" t="s">
        <v>467</v>
      </c>
      <c r="J36" s="566" t="b">
        <v>0</v>
      </c>
      <c r="K36" s="1027"/>
      <c r="L36" s="1028" t="s">
        <v>348</v>
      </c>
      <c r="M36" s="1031" t="s">
        <v>576</v>
      </c>
    </row>
    <row r="37" spans="1:13" ht="26.25" customHeight="1">
      <c r="A37" s="151" t="str">
        <f>IF(J37=TRUE,COUNTIF($J$11:J37,TRUE),"")</f>
        <v/>
      </c>
      <c r="B37" s="444"/>
      <c r="C37" s="660">
        <v>27</v>
      </c>
      <c r="D37" s="1052" t="s">
        <v>363</v>
      </c>
      <c r="E37" s="1053" t="s">
        <v>858</v>
      </c>
      <c r="F37" s="1052" t="s">
        <v>17</v>
      </c>
      <c r="G37" s="1052" t="s">
        <v>148</v>
      </c>
      <c r="H37" s="1002"/>
      <c r="I37" s="1027" t="s">
        <v>467</v>
      </c>
      <c r="J37" s="566" t="b">
        <v>0</v>
      </c>
      <c r="K37" s="1027"/>
      <c r="L37" s="1028" t="s">
        <v>348</v>
      </c>
      <c r="M37" s="1031" t="s">
        <v>576</v>
      </c>
    </row>
    <row r="38" spans="1:13" ht="26.25" customHeight="1">
      <c r="A38" s="151" t="str">
        <f>IF(J38=TRUE,COUNTIF($J$11:J38,TRUE),"")</f>
        <v/>
      </c>
      <c r="B38" s="444"/>
      <c r="C38" s="660">
        <v>28</v>
      </c>
      <c r="D38" s="446" t="s">
        <v>363</v>
      </c>
      <c r="E38" s="446" t="s">
        <v>304</v>
      </c>
      <c r="F38" s="446" t="s">
        <v>18</v>
      </c>
      <c r="G38" s="446" t="s">
        <v>148</v>
      </c>
      <c r="H38" s="1002"/>
      <c r="I38" s="1027" t="s">
        <v>467</v>
      </c>
      <c r="J38" s="566" t="b">
        <v>0</v>
      </c>
      <c r="K38" s="1027"/>
      <c r="L38" s="1028" t="s">
        <v>348</v>
      </c>
      <c r="M38" s="1031" t="s">
        <v>576</v>
      </c>
    </row>
    <row r="39" spans="1:13" ht="26.25" customHeight="1">
      <c r="A39" s="151" t="str">
        <f>IF(J39=TRUE,COUNTIF($J$11:J39,TRUE),"")</f>
        <v/>
      </c>
      <c r="B39" s="444"/>
      <c r="C39" s="660">
        <v>29</v>
      </c>
      <c r="D39" s="446" t="s">
        <v>363</v>
      </c>
      <c r="E39" s="446" t="s">
        <v>200</v>
      </c>
      <c r="F39" s="446" t="s">
        <v>18</v>
      </c>
      <c r="G39" s="446" t="s">
        <v>148</v>
      </c>
      <c r="H39" s="1002"/>
      <c r="I39" s="1027" t="s">
        <v>467</v>
      </c>
      <c r="J39" s="566" t="b">
        <v>0</v>
      </c>
      <c r="K39" s="1027"/>
      <c r="L39" s="1028" t="s">
        <v>348</v>
      </c>
      <c r="M39" s="1031" t="s">
        <v>576</v>
      </c>
    </row>
    <row r="40" spans="1:13" ht="26.25" customHeight="1">
      <c r="A40" s="151" t="str">
        <f>IF(J40=TRUE,COUNTIF($J$11:J40,TRUE),"")</f>
        <v/>
      </c>
      <c r="C40" s="660">
        <v>30</v>
      </c>
      <c r="D40" s="446" t="s">
        <v>363</v>
      </c>
      <c r="E40" s="446" t="s">
        <v>201</v>
      </c>
      <c r="F40" s="446" t="s">
        <v>18</v>
      </c>
      <c r="G40" s="446" t="s">
        <v>148</v>
      </c>
      <c r="H40" s="1002"/>
      <c r="I40" s="1027" t="s">
        <v>467</v>
      </c>
      <c r="J40" s="566" t="b">
        <v>0</v>
      </c>
      <c r="K40" s="1027"/>
      <c r="L40" s="1028" t="s">
        <v>348</v>
      </c>
      <c r="M40" s="1031" t="s">
        <v>576</v>
      </c>
    </row>
    <row r="41" spans="1:13" ht="26.25" customHeight="1">
      <c r="A41" s="151" t="str">
        <f>IF(J41=TRUE,COUNTIF($J$11:J41,TRUE),"")</f>
        <v/>
      </c>
      <c r="C41" s="660">
        <v>31</v>
      </c>
      <c r="D41" s="446" t="s">
        <v>363</v>
      </c>
      <c r="E41" s="446" t="s">
        <v>305</v>
      </c>
      <c r="F41" s="446" t="s">
        <v>19</v>
      </c>
      <c r="G41" s="446" t="s">
        <v>148</v>
      </c>
      <c r="H41" s="1002"/>
      <c r="I41" s="1027" t="s">
        <v>467</v>
      </c>
      <c r="J41" s="566" t="b">
        <v>0</v>
      </c>
      <c r="K41" s="1027"/>
      <c r="L41" s="1028" t="s">
        <v>23</v>
      </c>
      <c r="M41" s="1031" t="s">
        <v>576</v>
      </c>
    </row>
    <row r="42" spans="1:13" ht="26.25" customHeight="1">
      <c r="A42" s="151" t="str">
        <f>IF(J42=TRUE,COUNTIF($J$11:J42,TRUE),"")</f>
        <v/>
      </c>
      <c r="C42" s="660">
        <v>32</v>
      </c>
      <c r="D42" s="446" t="s">
        <v>363</v>
      </c>
      <c r="E42" s="446" t="s">
        <v>202</v>
      </c>
      <c r="F42" s="446" t="s">
        <v>19</v>
      </c>
      <c r="G42" s="446" t="s">
        <v>148</v>
      </c>
      <c r="H42" s="1002"/>
      <c r="I42" s="1027" t="s">
        <v>467</v>
      </c>
      <c r="J42" s="566" t="b">
        <v>0</v>
      </c>
      <c r="K42" s="1027"/>
      <c r="L42" s="1028" t="s">
        <v>23</v>
      </c>
      <c r="M42" s="1031" t="s">
        <v>576</v>
      </c>
    </row>
    <row r="43" spans="1:13" ht="26.25" customHeight="1">
      <c r="A43" s="151" t="str">
        <f>IF(J43=TRUE,COUNTIF($J$11:J43,TRUE),"")</f>
        <v/>
      </c>
      <c r="C43" s="660">
        <v>33</v>
      </c>
      <c r="D43" s="446" t="s">
        <v>363</v>
      </c>
      <c r="E43" s="446" t="s">
        <v>203</v>
      </c>
      <c r="F43" s="446" t="s">
        <v>19</v>
      </c>
      <c r="G43" s="446" t="s">
        <v>148</v>
      </c>
      <c r="H43" s="1002"/>
      <c r="I43" s="1027" t="s">
        <v>467</v>
      </c>
      <c r="J43" s="566" t="b">
        <v>0</v>
      </c>
      <c r="K43" s="1027"/>
      <c r="L43" s="1028" t="s">
        <v>23</v>
      </c>
      <c r="M43" s="1031" t="s">
        <v>576</v>
      </c>
    </row>
    <row r="44" spans="1:13" ht="26.25" customHeight="1">
      <c r="A44" s="151" t="str">
        <f>IF(J44=TRUE,COUNTIF($J$11:J44,TRUE),"")</f>
        <v/>
      </c>
      <c r="C44" s="660">
        <v>34</v>
      </c>
      <c r="D44" s="448" t="s">
        <v>363</v>
      </c>
      <c r="E44" s="448" t="s">
        <v>306</v>
      </c>
      <c r="F44" s="448" t="s">
        <v>769</v>
      </c>
      <c r="G44" s="448" t="s">
        <v>148</v>
      </c>
      <c r="H44" s="1004"/>
      <c r="I44" s="1027" t="s">
        <v>467</v>
      </c>
      <c r="J44" s="566" t="b">
        <v>0</v>
      </c>
      <c r="K44" s="1027"/>
      <c r="L44" s="1028" t="s">
        <v>23</v>
      </c>
      <c r="M44" s="1031" t="s">
        <v>576</v>
      </c>
    </row>
    <row r="45" spans="1:13" ht="26.25" customHeight="1">
      <c r="A45" s="151" t="str">
        <f>IF(J45=TRUE,COUNTIF($J$11:J45,TRUE),"")</f>
        <v/>
      </c>
      <c r="C45" s="660">
        <v>35</v>
      </c>
      <c r="D45" s="446" t="s">
        <v>363</v>
      </c>
      <c r="E45" s="446" t="s">
        <v>204</v>
      </c>
      <c r="F45" s="446" t="s">
        <v>769</v>
      </c>
      <c r="G45" s="446" t="s">
        <v>148</v>
      </c>
      <c r="H45" s="1002"/>
      <c r="I45" s="1027" t="s">
        <v>467</v>
      </c>
      <c r="J45" s="566" t="b">
        <v>0</v>
      </c>
      <c r="K45" s="1027"/>
      <c r="L45" s="1028" t="s">
        <v>23</v>
      </c>
      <c r="M45" s="1031" t="s">
        <v>576</v>
      </c>
    </row>
    <row r="46" spans="1:13" ht="26.25" customHeight="1" thickBot="1">
      <c r="A46" s="151" t="str">
        <f>IF(J46=TRUE,COUNTIF($J$11:J46,TRUE),"")</f>
        <v/>
      </c>
      <c r="C46" s="661">
        <v>36</v>
      </c>
      <c r="D46" s="447" t="s">
        <v>363</v>
      </c>
      <c r="E46" s="447" t="s">
        <v>205</v>
      </c>
      <c r="F46" s="447" t="s">
        <v>769</v>
      </c>
      <c r="G46" s="447" t="s">
        <v>148</v>
      </c>
      <c r="H46" s="1003"/>
      <c r="I46" s="1027" t="s">
        <v>467</v>
      </c>
      <c r="J46" s="566" t="b">
        <v>0</v>
      </c>
      <c r="K46" s="1027"/>
      <c r="L46" s="1028" t="s">
        <v>30</v>
      </c>
      <c r="M46" s="1031" t="s">
        <v>576</v>
      </c>
    </row>
    <row r="47" spans="1:13" ht="26.25" customHeight="1">
      <c r="A47" s="151" t="str">
        <f>IF(J47=TRUE,COUNTIF($J$11:J47,TRUE),"")</f>
        <v/>
      </c>
      <c r="C47" s="659">
        <v>37</v>
      </c>
      <c r="D47" s="445" t="s">
        <v>364</v>
      </c>
      <c r="E47" s="445" t="s">
        <v>206</v>
      </c>
      <c r="F47" s="445" t="s">
        <v>16</v>
      </c>
      <c r="G47" s="445" t="s">
        <v>148</v>
      </c>
      <c r="H47" s="1001"/>
      <c r="I47" s="1027" t="s">
        <v>514</v>
      </c>
      <c r="J47" s="566" t="b">
        <v>0</v>
      </c>
      <c r="K47" s="1027"/>
      <c r="L47" s="1028" t="s">
        <v>30</v>
      </c>
      <c r="M47" s="1031" t="s">
        <v>576</v>
      </c>
    </row>
    <row r="48" spans="1:13" ht="26.25" customHeight="1">
      <c r="A48" s="151" t="str">
        <f>IF(J48=TRUE,COUNTIF($J$11:J48,TRUE),"")</f>
        <v/>
      </c>
      <c r="C48" s="660">
        <v>38</v>
      </c>
      <c r="D48" s="446" t="s">
        <v>364</v>
      </c>
      <c r="E48" s="446" t="s">
        <v>207</v>
      </c>
      <c r="F48" s="446" t="s">
        <v>16</v>
      </c>
      <c r="G48" s="446" t="s">
        <v>148</v>
      </c>
      <c r="H48" s="1002"/>
      <c r="I48" s="1027" t="s">
        <v>514</v>
      </c>
      <c r="J48" s="566" t="b">
        <v>0</v>
      </c>
      <c r="K48" s="1027"/>
      <c r="L48" s="1028" t="s">
        <v>30</v>
      </c>
      <c r="M48" s="1031" t="s">
        <v>576</v>
      </c>
    </row>
    <row r="49" spans="1:13" ht="26.25" customHeight="1">
      <c r="A49" s="151" t="str">
        <f>IF(J49=TRUE,COUNTIF($J$11:J49,TRUE),"")</f>
        <v/>
      </c>
      <c r="C49" s="660">
        <v>39</v>
      </c>
      <c r="D49" s="446" t="s">
        <v>364</v>
      </c>
      <c r="E49" s="446" t="s">
        <v>208</v>
      </c>
      <c r="F49" s="446" t="s">
        <v>16</v>
      </c>
      <c r="G49" s="446" t="s">
        <v>148</v>
      </c>
      <c r="H49" s="1002"/>
      <c r="I49" s="1027" t="s">
        <v>514</v>
      </c>
      <c r="J49" s="566" t="b">
        <v>0</v>
      </c>
      <c r="K49" s="1027"/>
      <c r="L49" s="1028" t="s">
        <v>30</v>
      </c>
      <c r="M49" s="1031" t="s">
        <v>576</v>
      </c>
    </row>
    <row r="50" spans="1:13" ht="26.25" customHeight="1">
      <c r="A50" s="151" t="str">
        <f>IF(J50=TRUE,COUNTIF($J$11:J50,TRUE),"")</f>
        <v/>
      </c>
      <c r="C50" s="660">
        <v>40</v>
      </c>
      <c r="D50" s="446" t="s">
        <v>364</v>
      </c>
      <c r="E50" s="446" t="s">
        <v>209</v>
      </c>
      <c r="F50" s="446" t="s">
        <v>17</v>
      </c>
      <c r="G50" s="446" t="s">
        <v>148</v>
      </c>
      <c r="H50" s="1002"/>
      <c r="I50" s="1027" t="s">
        <v>514</v>
      </c>
      <c r="J50" s="566" t="b">
        <v>0</v>
      </c>
      <c r="K50" s="1027"/>
      <c r="L50" s="1028" t="s">
        <v>30</v>
      </c>
      <c r="M50" s="1031" t="s">
        <v>576</v>
      </c>
    </row>
    <row r="51" spans="1:13" ht="26.25" customHeight="1">
      <c r="A51" s="151" t="str">
        <f>IF(J51=TRUE,COUNTIF($J$11:J51,TRUE),"")</f>
        <v/>
      </c>
      <c r="C51" s="660">
        <v>41</v>
      </c>
      <c r="D51" s="446" t="s">
        <v>364</v>
      </c>
      <c r="E51" s="446" t="s">
        <v>210</v>
      </c>
      <c r="F51" s="446" t="s">
        <v>17</v>
      </c>
      <c r="G51" s="446" t="s">
        <v>148</v>
      </c>
      <c r="H51" s="1002"/>
      <c r="I51" s="1027" t="s">
        <v>514</v>
      </c>
      <c r="J51" s="566" t="b">
        <v>0</v>
      </c>
      <c r="K51" s="1027"/>
      <c r="L51" s="1028" t="s">
        <v>31</v>
      </c>
      <c r="M51" s="1031" t="s">
        <v>576</v>
      </c>
    </row>
    <row r="52" spans="1:13" ht="26.25" customHeight="1">
      <c r="A52" s="151" t="str">
        <f>IF(J52=TRUE,COUNTIF($J$11:J52,TRUE),"")</f>
        <v/>
      </c>
      <c r="C52" s="660">
        <v>42</v>
      </c>
      <c r="D52" s="446" t="s">
        <v>364</v>
      </c>
      <c r="E52" s="446" t="s">
        <v>211</v>
      </c>
      <c r="F52" s="446" t="s">
        <v>17</v>
      </c>
      <c r="G52" s="446" t="s">
        <v>148</v>
      </c>
      <c r="H52" s="1002"/>
      <c r="I52" s="1027" t="s">
        <v>514</v>
      </c>
      <c r="J52" s="566" t="b">
        <v>0</v>
      </c>
      <c r="K52" s="1027"/>
      <c r="L52" s="1028" t="s">
        <v>31</v>
      </c>
      <c r="M52" s="1031" t="s">
        <v>576</v>
      </c>
    </row>
    <row r="53" spans="1:13" ht="26.25" customHeight="1">
      <c r="A53" s="151" t="str">
        <f>IF(J53=TRUE,COUNTIF($J$11:J53,TRUE),"")</f>
        <v/>
      </c>
      <c r="C53" s="662">
        <v>43</v>
      </c>
      <c r="D53" s="448" t="s">
        <v>365</v>
      </c>
      <c r="E53" s="448" t="s">
        <v>212</v>
      </c>
      <c r="F53" s="448" t="s">
        <v>16</v>
      </c>
      <c r="G53" s="448" t="s">
        <v>148</v>
      </c>
      <c r="H53" s="1004"/>
      <c r="I53" s="1027" t="s">
        <v>514</v>
      </c>
      <c r="J53" s="566" t="b">
        <v>0</v>
      </c>
      <c r="K53" s="1027"/>
      <c r="L53" s="1028" t="s">
        <v>31</v>
      </c>
      <c r="M53" s="1031" t="s">
        <v>576</v>
      </c>
    </row>
    <row r="54" spans="1:13" ht="26.25" customHeight="1">
      <c r="A54" s="151" t="str">
        <f>IF(J54=TRUE,COUNTIF($J$11:J54,TRUE),"")</f>
        <v/>
      </c>
      <c r="C54" s="660">
        <v>44</v>
      </c>
      <c r="D54" s="446" t="s">
        <v>365</v>
      </c>
      <c r="E54" s="446" t="s">
        <v>213</v>
      </c>
      <c r="F54" s="446" t="s">
        <v>16</v>
      </c>
      <c r="G54" s="446" t="s">
        <v>148</v>
      </c>
      <c r="H54" s="1002"/>
      <c r="I54" s="1027" t="s">
        <v>514</v>
      </c>
      <c r="J54" s="566" t="b">
        <v>0</v>
      </c>
      <c r="K54" s="1027"/>
      <c r="L54" s="1028" t="s">
        <v>31</v>
      </c>
      <c r="M54" s="1031" t="s">
        <v>576</v>
      </c>
    </row>
    <row r="55" spans="1:13" ht="26.25" customHeight="1">
      <c r="A55" s="151" t="str">
        <f>IF(J55=TRUE,COUNTIF($J$11:J55,TRUE),"")</f>
        <v/>
      </c>
      <c r="C55" s="660">
        <v>45</v>
      </c>
      <c r="D55" s="446" t="s">
        <v>365</v>
      </c>
      <c r="E55" s="446" t="s">
        <v>214</v>
      </c>
      <c r="F55" s="446" t="s">
        <v>16</v>
      </c>
      <c r="G55" s="446" t="s">
        <v>148</v>
      </c>
      <c r="H55" s="1002"/>
      <c r="I55" s="1027" t="s">
        <v>514</v>
      </c>
      <c r="J55" s="566" t="b">
        <v>0</v>
      </c>
      <c r="K55" s="1027"/>
      <c r="L55" s="1028" t="s">
        <v>31</v>
      </c>
      <c r="M55" s="1031" t="s">
        <v>576</v>
      </c>
    </row>
    <row r="56" spans="1:13" ht="26.25" customHeight="1">
      <c r="A56" s="151" t="str">
        <f>IF(J56=TRUE,COUNTIF($J$11:J56,TRUE),"")</f>
        <v/>
      </c>
      <c r="C56" s="660">
        <v>46</v>
      </c>
      <c r="D56" s="446" t="s">
        <v>365</v>
      </c>
      <c r="E56" s="446" t="s">
        <v>215</v>
      </c>
      <c r="F56" s="446" t="s">
        <v>17</v>
      </c>
      <c r="G56" s="446" t="s">
        <v>148</v>
      </c>
      <c r="H56" s="1002"/>
      <c r="I56" s="1027" t="s">
        <v>514</v>
      </c>
      <c r="J56" s="566" t="b">
        <v>0</v>
      </c>
      <c r="K56" s="1027"/>
      <c r="L56" s="1028" t="s">
        <v>32</v>
      </c>
      <c r="M56" s="1031" t="s">
        <v>576</v>
      </c>
    </row>
    <row r="57" spans="1:13" ht="26.25" customHeight="1">
      <c r="A57" s="151" t="str">
        <f>IF(J57=TRUE,COUNTIF($J$11:J57,TRUE),"")</f>
        <v/>
      </c>
      <c r="C57" s="660">
        <v>47</v>
      </c>
      <c r="D57" s="446" t="s">
        <v>365</v>
      </c>
      <c r="E57" s="446" t="s">
        <v>216</v>
      </c>
      <c r="F57" s="446" t="s">
        <v>17</v>
      </c>
      <c r="G57" s="446" t="s">
        <v>148</v>
      </c>
      <c r="H57" s="1002"/>
      <c r="I57" s="1027" t="s">
        <v>514</v>
      </c>
      <c r="J57" s="566" t="b">
        <v>0</v>
      </c>
      <c r="K57" s="1027"/>
      <c r="L57" s="1028" t="s">
        <v>32</v>
      </c>
      <c r="M57" s="1031" t="s">
        <v>576</v>
      </c>
    </row>
    <row r="58" spans="1:13" ht="26.25" customHeight="1" thickBot="1">
      <c r="A58" s="151" t="str">
        <f>IF(J58=TRUE,COUNTIF($J$11:J58,TRUE),"")</f>
        <v/>
      </c>
      <c r="C58" s="661">
        <v>48</v>
      </c>
      <c r="D58" s="447" t="s">
        <v>365</v>
      </c>
      <c r="E58" s="447" t="s">
        <v>217</v>
      </c>
      <c r="F58" s="447" t="s">
        <v>17</v>
      </c>
      <c r="G58" s="447" t="s">
        <v>148</v>
      </c>
      <c r="H58" s="1003"/>
      <c r="I58" s="1027" t="s">
        <v>514</v>
      </c>
      <c r="J58" s="566" t="b">
        <v>0</v>
      </c>
      <c r="K58" s="1027"/>
      <c r="L58" s="1028" t="s">
        <v>32</v>
      </c>
      <c r="M58" s="1031" t="s">
        <v>576</v>
      </c>
    </row>
    <row r="59" spans="1:13" ht="26.25" customHeight="1">
      <c r="A59" s="151" t="str">
        <f>IF(J59=TRUE,COUNTIF($J$11:J59,TRUE),"")</f>
        <v/>
      </c>
      <c r="C59" s="662">
        <v>49</v>
      </c>
      <c r="D59" s="448" t="s">
        <v>366</v>
      </c>
      <c r="E59" s="448" t="s">
        <v>218</v>
      </c>
      <c r="F59" s="448" t="s">
        <v>16</v>
      </c>
      <c r="G59" s="448" t="s">
        <v>148</v>
      </c>
      <c r="H59" s="1004"/>
      <c r="I59" s="1027" t="s">
        <v>467</v>
      </c>
      <c r="J59" s="566" t="b">
        <v>0</v>
      </c>
      <c r="K59" s="1027"/>
      <c r="L59" s="1028" t="s">
        <v>32</v>
      </c>
      <c r="M59" s="1031" t="s">
        <v>576</v>
      </c>
    </row>
    <row r="60" spans="1:13" ht="26.25" customHeight="1">
      <c r="A60" s="151" t="str">
        <f>IF(J60=TRUE,COUNTIF($J$11:J60,TRUE),"")</f>
        <v/>
      </c>
      <c r="C60" s="660">
        <v>50</v>
      </c>
      <c r="D60" s="446" t="s">
        <v>366</v>
      </c>
      <c r="E60" s="446" t="s">
        <v>219</v>
      </c>
      <c r="F60" s="446" t="s">
        <v>16</v>
      </c>
      <c r="G60" s="446" t="s">
        <v>148</v>
      </c>
      <c r="H60" s="1002"/>
      <c r="I60" s="1027" t="s">
        <v>467</v>
      </c>
      <c r="J60" s="566" t="b">
        <v>0</v>
      </c>
      <c r="K60" s="1027"/>
      <c r="L60" s="1028" t="s">
        <v>32</v>
      </c>
      <c r="M60" s="1031" t="s">
        <v>576</v>
      </c>
    </row>
    <row r="61" spans="1:13" ht="26.25" customHeight="1">
      <c r="A61" s="151" t="str">
        <f>IF(J61=TRUE,COUNTIF($J$11:J61,TRUE),"")</f>
        <v/>
      </c>
      <c r="C61" s="660">
        <v>51</v>
      </c>
      <c r="D61" s="446" t="s">
        <v>366</v>
      </c>
      <c r="E61" s="446" t="s">
        <v>220</v>
      </c>
      <c r="F61" s="446" t="s">
        <v>16</v>
      </c>
      <c r="G61" s="446" t="s">
        <v>148</v>
      </c>
      <c r="H61" s="1002"/>
      <c r="I61" s="1027" t="s">
        <v>467</v>
      </c>
      <c r="J61" s="566" t="b">
        <v>0</v>
      </c>
      <c r="K61" s="1027"/>
      <c r="L61" s="1028" t="s">
        <v>32</v>
      </c>
      <c r="M61" s="1031" t="s">
        <v>576</v>
      </c>
    </row>
    <row r="62" spans="1:13" ht="26.25" customHeight="1">
      <c r="A62" s="151" t="str">
        <f>IF(J62=TRUE,COUNTIF($J$11:J62,TRUE),"")</f>
        <v/>
      </c>
      <c r="C62" s="660">
        <v>52</v>
      </c>
      <c r="D62" s="446" t="s">
        <v>366</v>
      </c>
      <c r="E62" s="446" t="s">
        <v>222</v>
      </c>
      <c r="F62" s="446" t="s">
        <v>16</v>
      </c>
      <c r="G62" s="446" t="s">
        <v>148</v>
      </c>
      <c r="H62" s="1002"/>
      <c r="I62" s="1027" t="s">
        <v>467</v>
      </c>
      <c r="J62" s="566" t="b">
        <v>0</v>
      </c>
      <c r="K62" s="1027"/>
      <c r="L62" s="1028" t="s">
        <v>33</v>
      </c>
      <c r="M62" s="1031" t="s">
        <v>576</v>
      </c>
    </row>
    <row r="63" spans="1:13" ht="26.25" customHeight="1">
      <c r="A63" s="151" t="str">
        <f>IF(J63=TRUE,COUNTIF($J$11:J63,TRUE),"")</f>
        <v/>
      </c>
      <c r="C63" s="660">
        <v>53</v>
      </c>
      <c r="D63" s="1052" t="s">
        <v>366</v>
      </c>
      <c r="E63" s="1053" t="s">
        <v>856</v>
      </c>
      <c r="F63" s="1052" t="s">
        <v>16</v>
      </c>
      <c r="G63" s="1052" t="s">
        <v>148</v>
      </c>
      <c r="H63" s="1002"/>
      <c r="I63" s="1027" t="s">
        <v>467</v>
      </c>
      <c r="J63" s="566" t="b">
        <v>0</v>
      </c>
      <c r="K63" s="1027"/>
      <c r="L63" s="1028" t="s">
        <v>33</v>
      </c>
      <c r="M63" s="1031" t="s">
        <v>576</v>
      </c>
    </row>
    <row r="64" spans="1:13" ht="26.25" customHeight="1">
      <c r="A64" s="151" t="str">
        <f>IF(J64=TRUE,COUNTIF($J$11:J64,TRUE),"")</f>
        <v/>
      </c>
      <c r="C64" s="660">
        <v>54</v>
      </c>
      <c r="D64" s="446" t="s">
        <v>366</v>
      </c>
      <c r="E64" s="446" t="s">
        <v>223</v>
      </c>
      <c r="F64" s="446" t="s">
        <v>17</v>
      </c>
      <c r="G64" s="446" t="s">
        <v>148</v>
      </c>
      <c r="H64" s="1002"/>
      <c r="I64" s="1027" t="s">
        <v>467</v>
      </c>
      <c r="J64" s="566" t="b">
        <v>0</v>
      </c>
      <c r="K64" s="1027"/>
      <c r="L64" s="1028" t="s">
        <v>33</v>
      </c>
      <c r="M64" s="1031" t="s">
        <v>576</v>
      </c>
    </row>
    <row r="65" spans="1:13" ht="26.25" customHeight="1">
      <c r="A65" s="151" t="str">
        <f>IF(J65=TRUE,COUNTIF($J$11:J65,TRUE),"")</f>
        <v/>
      </c>
      <c r="C65" s="660">
        <v>55</v>
      </c>
      <c r="D65" s="446" t="s">
        <v>366</v>
      </c>
      <c r="E65" s="446" t="s">
        <v>224</v>
      </c>
      <c r="F65" s="446" t="s">
        <v>17</v>
      </c>
      <c r="G65" s="446" t="s">
        <v>148</v>
      </c>
      <c r="H65" s="1002"/>
      <c r="I65" s="1027" t="s">
        <v>467</v>
      </c>
      <c r="J65" s="566" t="b">
        <v>0</v>
      </c>
      <c r="K65" s="1027"/>
      <c r="L65" s="1028" t="s">
        <v>33</v>
      </c>
      <c r="M65" s="1031" t="s">
        <v>576</v>
      </c>
    </row>
    <row r="66" spans="1:13" ht="26.25" customHeight="1">
      <c r="A66" s="151" t="str">
        <f>IF(J66=TRUE,COUNTIF($J$11:J66,TRUE),"")</f>
        <v/>
      </c>
      <c r="C66" s="660">
        <v>56</v>
      </c>
      <c r="D66" s="446" t="s">
        <v>366</v>
      </c>
      <c r="E66" s="446" t="s">
        <v>225</v>
      </c>
      <c r="F66" s="446" t="s">
        <v>17</v>
      </c>
      <c r="G66" s="446" t="s">
        <v>148</v>
      </c>
      <c r="H66" s="1002"/>
      <c r="I66" s="1027" t="s">
        <v>467</v>
      </c>
      <c r="J66" s="566" t="b">
        <v>0</v>
      </c>
      <c r="K66" s="1027"/>
      <c r="L66" s="1028" t="s">
        <v>33</v>
      </c>
      <c r="M66" s="1031" t="s">
        <v>576</v>
      </c>
    </row>
    <row r="67" spans="1:13" ht="26.25" customHeight="1">
      <c r="A67" s="151" t="str">
        <f>IF(J67=TRUE,COUNTIF($J$11:J67,TRUE),"")</f>
        <v/>
      </c>
      <c r="C67" s="660">
        <v>57</v>
      </c>
      <c r="D67" s="446" t="s">
        <v>366</v>
      </c>
      <c r="E67" s="446" t="s">
        <v>221</v>
      </c>
      <c r="F67" s="446" t="s">
        <v>17</v>
      </c>
      <c r="G67" s="446" t="s">
        <v>148</v>
      </c>
      <c r="H67" s="1002"/>
      <c r="I67" s="1027" t="s">
        <v>467</v>
      </c>
      <c r="J67" s="566" t="b">
        <v>0</v>
      </c>
      <c r="K67" s="1027"/>
      <c r="L67" s="1028" t="s">
        <v>33</v>
      </c>
      <c r="M67" s="1031" t="s">
        <v>576</v>
      </c>
    </row>
    <row r="68" spans="1:13" ht="26.25" customHeight="1">
      <c r="A68" s="151" t="str">
        <f>IF(J68=TRUE,COUNTIF($J$11:J68,TRUE),"")</f>
        <v/>
      </c>
      <c r="C68" s="660">
        <v>58</v>
      </c>
      <c r="D68" s="448" t="s">
        <v>366</v>
      </c>
      <c r="E68" s="448" t="s">
        <v>226</v>
      </c>
      <c r="F68" s="448" t="s">
        <v>18</v>
      </c>
      <c r="G68" s="448" t="s">
        <v>148</v>
      </c>
      <c r="H68" s="1004"/>
      <c r="I68" s="1027" t="s">
        <v>467</v>
      </c>
      <c r="J68" s="566" t="b">
        <v>0</v>
      </c>
      <c r="K68" s="1027"/>
      <c r="L68" s="1028" t="s">
        <v>34</v>
      </c>
      <c r="M68" s="1031" t="s">
        <v>576</v>
      </c>
    </row>
    <row r="69" spans="1:13" ht="26.25" customHeight="1">
      <c r="A69" s="151" t="str">
        <f>IF(J69=TRUE,COUNTIF($J$11:J69,TRUE),"")</f>
        <v/>
      </c>
      <c r="C69" s="660">
        <v>59</v>
      </c>
      <c r="D69" s="446" t="s">
        <v>366</v>
      </c>
      <c r="E69" s="446" t="s">
        <v>227</v>
      </c>
      <c r="F69" s="446" t="s">
        <v>18</v>
      </c>
      <c r="G69" s="446" t="s">
        <v>148</v>
      </c>
      <c r="H69" s="1002"/>
      <c r="I69" s="1027" t="s">
        <v>467</v>
      </c>
      <c r="J69" s="566" t="b">
        <v>0</v>
      </c>
      <c r="K69" s="1027"/>
      <c r="L69" s="1028" t="s">
        <v>34</v>
      </c>
      <c r="M69" s="1031" t="s">
        <v>576</v>
      </c>
    </row>
    <row r="70" spans="1:13" ht="26.25" customHeight="1">
      <c r="A70" s="151" t="str">
        <f>IF(J70=TRUE,COUNTIF($J$11:J70,TRUE),"")</f>
        <v/>
      </c>
      <c r="C70" s="660">
        <v>60</v>
      </c>
      <c r="D70" s="446" t="s">
        <v>366</v>
      </c>
      <c r="E70" s="446" t="s">
        <v>228</v>
      </c>
      <c r="F70" s="446" t="s">
        <v>18</v>
      </c>
      <c r="G70" s="446" t="s">
        <v>148</v>
      </c>
      <c r="H70" s="1002"/>
      <c r="I70" s="1027" t="s">
        <v>467</v>
      </c>
      <c r="J70" s="566" t="b">
        <v>0</v>
      </c>
      <c r="K70" s="1027"/>
      <c r="L70" s="1028" t="s">
        <v>34</v>
      </c>
      <c r="M70" s="1031" t="s">
        <v>576</v>
      </c>
    </row>
    <row r="71" spans="1:13" ht="26.25" customHeight="1">
      <c r="A71" s="151" t="str">
        <f>IF(J71=TRUE,COUNTIF($J$11:J71,TRUE),"")</f>
        <v/>
      </c>
      <c r="C71" s="660">
        <v>61</v>
      </c>
      <c r="D71" s="446" t="s">
        <v>366</v>
      </c>
      <c r="E71" s="446" t="s">
        <v>229</v>
      </c>
      <c r="F71" s="446" t="s">
        <v>18</v>
      </c>
      <c r="G71" s="446" t="s">
        <v>148</v>
      </c>
      <c r="H71" s="1002"/>
      <c r="I71" s="1027" t="s">
        <v>467</v>
      </c>
      <c r="J71" s="566" t="b">
        <v>0</v>
      </c>
      <c r="K71" s="1027"/>
      <c r="L71" s="1028" t="s">
        <v>34</v>
      </c>
      <c r="M71" s="1031" t="s">
        <v>576</v>
      </c>
    </row>
    <row r="72" spans="1:13" ht="26.25" customHeight="1">
      <c r="A72" s="151" t="str">
        <f>IF(J72=TRUE,COUNTIF($J$11:J72,TRUE),"")</f>
        <v/>
      </c>
      <c r="C72" s="660">
        <v>62</v>
      </c>
      <c r="D72" s="1052" t="s">
        <v>366</v>
      </c>
      <c r="E72" s="1053" t="s">
        <v>857</v>
      </c>
      <c r="F72" s="1052" t="s">
        <v>18</v>
      </c>
      <c r="G72" s="1052" t="s">
        <v>148</v>
      </c>
      <c r="H72" s="1002"/>
      <c r="I72" s="1027" t="s">
        <v>467</v>
      </c>
      <c r="J72" s="566" t="b">
        <v>0</v>
      </c>
      <c r="K72" s="1027"/>
      <c r="L72" s="1028" t="s">
        <v>34</v>
      </c>
      <c r="M72" s="1031" t="s">
        <v>576</v>
      </c>
    </row>
    <row r="73" spans="1:13" ht="26.25" customHeight="1">
      <c r="A73" s="151" t="str">
        <f>IF(J73=TRUE,COUNTIF($J$11:J73,TRUE),"")</f>
        <v/>
      </c>
      <c r="C73" s="660">
        <v>63</v>
      </c>
      <c r="D73" s="446" t="s">
        <v>366</v>
      </c>
      <c r="E73" s="446" t="s">
        <v>230</v>
      </c>
      <c r="F73" s="446" t="s">
        <v>19</v>
      </c>
      <c r="G73" s="446" t="s">
        <v>148</v>
      </c>
      <c r="H73" s="1002"/>
      <c r="I73" s="1027" t="s">
        <v>467</v>
      </c>
      <c r="J73" s="566" t="b">
        <v>0</v>
      </c>
      <c r="K73" s="1027"/>
      <c r="L73" s="1028" t="s">
        <v>34</v>
      </c>
      <c r="M73" s="1031" t="s">
        <v>576</v>
      </c>
    </row>
    <row r="74" spans="1:13" ht="26.25" customHeight="1">
      <c r="A74" s="151" t="str">
        <f>IF(J74=TRUE,COUNTIF($J$11:J74,TRUE),"")</f>
        <v/>
      </c>
      <c r="C74" s="660">
        <v>64</v>
      </c>
      <c r="D74" s="446" t="s">
        <v>366</v>
      </c>
      <c r="E74" s="446" t="s">
        <v>231</v>
      </c>
      <c r="F74" s="446" t="s">
        <v>19</v>
      </c>
      <c r="G74" s="446" t="s">
        <v>148</v>
      </c>
      <c r="H74" s="1002"/>
      <c r="I74" s="1027" t="s">
        <v>467</v>
      </c>
      <c r="J74" s="566" t="b">
        <v>0</v>
      </c>
      <c r="K74" s="1027"/>
      <c r="L74" s="1028" t="s">
        <v>34</v>
      </c>
      <c r="M74" s="1031" t="s">
        <v>576</v>
      </c>
    </row>
    <row r="75" spans="1:13" ht="26.25" customHeight="1">
      <c r="A75" s="151" t="str">
        <f>IF(J75=TRUE,COUNTIF($J$11:J75,TRUE),"")</f>
        <v/>
      </c>
      <c r="C75" s="660">
        <v>65</v>
      </c>
      <c r="D75" s="448" t="s">
        <v>366</v>
      </c>
      <c r="E75" s="448" t="s">
        <v>232</v>
      </c>
      <c r="F75" s="448" t="s">
        <v>19</v>
      </c>
      <c r="G75" s="448" t="s">
        <v>148</v>
      </c>
      <c r="H75" s="1004"/>
      <c r="I75" s="1027" t="s">
        <v>467</v>
      </c>
      <c r="J75" s="566" t="b">
        <v>0</v>
      </c>
      <c r="K75" s="1027"/>
      <c r="L75" s="1028" t="s">
        <v>35</v>
      </c>
      <c r="M75" s="1031" t="s">
        <v>576</v>
      </c>
    </row>
    <row r="76" spans="1:13" ht="26.25" customHeight="1">
      <c r="A76" s="151" t="str">
        <f>IF(J76=TRUE,COUNTIF($J$11:J76,TRUE),"")</f>
        <v/>
      </c>
      <c r="C76" s="660">
        <v>66</v>
      </c>
      <c r="D76" s="446" t="s">
        <v>366</v>
      </c>
      <c r="E76" s="446" t="s">
        <v>233</v>
      </c>
      <c r="F76" s="446" t="s">
        <v>19</v>
      </c>
      <c r="G76" s="446" t="s">
        <v>148</v>
      </c>
      <c r="H76" s="1002"/>
      <c r="I76" s="1027" t="s">
        <v>467</v>
      </c>
      <c r="J76" s="566" t="b">
        <v>0</v>
      </c>
      <c r="K76" s="1027"/>
      <c r="L76" s="1028" t="s">
        <v>35</v>
      </c>
      <c r="M76" s="1031" t="s">
        <v>576</v>
      </c>
    </row>
    <row r="77" spans="1:13" ht="26.25" customHeight="1">
      <c r="A77" s="151" t="str">
        <f>IF(J77=TRUE,COUNTIF($J$11:J77,TRUE),"")</f>
        <v/>
      </c>
      <c r="C77" s="660">
        <v>67</v>
      </c>
      <c r="D77" s="448" t="s">
        <v>366</v>
      </c>
      <c r="E77" s="448" t="s">
        <v>234</v>
      </c>
      <c r="F77" s="448" t="s">
        <v>769</v>
      </c>
      <c r="G77" s="448" t="s">
        <v>148</v>
      </c>
      <c r="H77" s="1004"/>
      <c r="I77" s="1027" t="s">
        <v>467</v>
      </c>
      <c r="J77" s="566" t="b">
        <v>0</v>
      </c>
      <c r="K77" s="1027"/>
      <c r="L77" s="1028" t="s">
        <v>35</v>
      </c>
      <c r="M77" s="1031" t="s">
        <v>576</v>
      </c>
    </row>
    <row r="78" spans="1:13" ht="26.25" customHeight="1">
      <c r="A78" s="151" t="str">
        <f>IF(J78=TRUE,COUNTIF($J$11:J78,TRUE),"")</f>
        <v/>
      </c>
      <c r="C78" s="660">
        <v>68</v>
      </c>
      <c r="D78" s="446" t="s">
        <v>366</v>
      </c>
      <c r="E78" s="446" t="s">
        <v>235</v>
      </c>
      <c r="F78" s="446" t="s">
        <v>769</v>
      </c>
      <c r="G78" s="446" t="s">
        <v>148</v>
      </c>
      <c r="H78" s="1002"/>
      <c r="I78" s="1027" t="s">
        <v>467</v>
      </c>
      <c r="J78" s="566" t="b">
        <v>0</v>
      </c>
      <c r="K78" s="1027"/>
      <c r="L78" s="1028" t="s">
        <v>35</v>
      </c>
      <c r="M78" s="1031" t="s">
        <v>576</v>
      </c>
    </row>
    <row r="79" spans="1:13" ht="26.25" customHeight="1">
      <c r="A79" s="151" t="str">
        <f>IF(J79=TRUE,COUNTIF($J$11:J79,TRUE),"")</f>
        <v/>
      </c>
      <c r="C79" s="660">
        <v>69</v>
      </c>
      <c r="D79" s="446" t="s">
        <v>366</v>
      </c>
      <c r="E79" s="446" t="s">
        <v>236</v>
      </c>
      <c r="F79" s="446" t="s">
        <v>769</v>
      </c>
      <c r="G79" s="446" t="s">
        <v>148</v>
      </c>
      <c r="H79" s="1002"/>
      <c r="I79" s="1027" t="s">
        <v>467</v>
      </c>
      <c r="J79" s="566" t="b">
        <v>0</v>
      </c>
      <c r="K79" s="1027"/>
      <c r="L79" s="1028" t="s">
        <v>35</v>
      </c>
      <c r="M79" s="1031" t="s">
        <v>576</v>
      </c>
    </row>
    <row r="80" spans="1:13" ht="26.25" customHeight="1" thickBot="1">
      <c r="A80" s="151" t="str">
        <f>IF(J80=TRUE,COUNTIF($J$11:J80,TRUE),"")</f>
        <v/>
      </c>
      <c r="C80" s="660">
        <v>70</v>
      </c>
      <c r="D80" s="446" t="s">
        <v>366</v>
      </c>
      <c r="E80" s="446" t="s">
        <v>237</v>
      </c>
      <c r="F80" s="446" t="s">
        <v>769</v>
      </c>
      <c r="G80" s="446" t="s">
        <v>148</v>
      </c>
      <c r="H80" s="1002"/>
      <c r="I80" s="1027" t="s">
        <v>467</v>
      </c>
      <c r="J80" s="566" t="b">
        <v>0</v>
      </c>
      <c r="K80" s="1027"/>
      <c r="L80" s="1028" t="s">
        <v>35</v>
      </c>
      <c r="M80" s="1031" t="s">
        <v>576</v>
      </c>
    </row>
    <row r="81" spans="1:13" ht="26.25" customHeight="1" thickBot="1">
      <c r="A81" s="151" t="str">
        <f>IF(J81=TRUE,COUNTIF($J$11:J81,TRUE),"")</f>
        <v/>
      </c>
      <c r="C81" s="663">
        <v>71</v>
      </c>
      <c r="D81" s="449" t="s">
        <v>834</v>
      </c>
      <c r="E81" s="449" t="s">
        <v>438</v>
      </c>
      <c r="F81" s="449" t="s">
        <v>36</v>
      </c>
      <c r="G81" s="449" t="s">
        <v>20</v>
      </c>
      <c r="H81" s="1005"/>
      <c r="I81" s="1027" t="s">
        <v>467</v>
      </c>
      <c r="J81" s="566"/>
      <c r="K81" s="1027" t="b">
        <v>0</v>
      </c>
      <c r="L81" s="1028" t="s">
        <v>40</v>
      </c>
      <c r="M81" s="1031" t="s">
        <v>77</v>
      </c>
    </row>
    <row r="82" ht="26.25" customHeight="1">
      <c r="C82" s="441"/>
    </row>
    <row r="83" ht="26.25" customHeight="1">
      <c r="C83" s="441"/>
    </row>
    <row r="84" ht="26.25" customHeight="1">
      <c r="C84" s="441"/>
    </row>
    <row r="85" ht="26.25" customHeight="1">
      <c r="C85" s="441"/>
    </row>
    <row r="86" ht="26.25" customHeight="1">
      <c r="C86" s="441"/>
    </row>
  </sheetData>
  <sheetProtection password="D3F9" sheet="1" objects="1" scenarios="1"/>
  <mergeCells count="7">
    <mergeCell ref="J4:L4"/>
    <mergeCell ref="D8:H8"/>
    <mergeCell ref="D7:H7"/>
    <mergeCell ref="G2:H2"/>
    <mergeCell ref="G3:H3"/>
    <mergeCell ref="G4:H4"/>
    <mergeCell ref="G5:H5"/>
  </mergeCells>
  <printOptions horizontalCentered="1"/>
  <pageMargins left="0.7" right="0.7" top="0.75" bottom="0.75" header="0.3" footer="0.3"/>
  <pageSetup fitToHeight="8" horizontalDpi="600" verticalDpi="600" orientation="landscape" scale="71" r:id="rId3"/>
  <headerFooter alignWithMargins="0">
    <oddHeader>&amp;L&amp;K01+000Commonwealth of Pennsylvania
Office of Developmental Programs
Cost Report for the Consolidated Waiver Program</oddHeader>
    <oddFooter>&amp;LEffective: 7/1/2016&amp;C&amp;P of &amp;N&amp;RVersion 12.0</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X231"/>
  <sheetViews>
    <sheetView showGridLines="0" showZeros="0" zoomScale="85" zoomScaleNormal="85" zoomScaleSheetLayoutView="70" workbookViewId="0" topLeftCell="B7">
      <pane xSplit="3" topLeftCell="E1" activePane="topRight" state="frozen"/>
      <selection pane="topLeft" activeCell="H1" sqref="H1"/>
      <selection pane="topRight" activeCell="K13" sqref="K13:CM13"/>
    </sheetView>
  </sheetViews>
  <sheetFormatPr defaultColWidth="8.8515625" defaultRowHeight="12.75"/>
  <cols>
    <col min="1" max="1" width="9.140625" style="34" hidden="1" customWidth="1"/>
    <col min="2" max="2" width="3.7109375" style="35" customWidth="1"/>
    <col min="3" max="3" width="15.00390625" style="34" customWidth="1"/>
    <col min="4" max="4" width="46.421875" style="34" customWidth="1"/>
    <col min="5" max="7" width="14.57421875" style="34" customWidth="1"/>
    <col min="8" max="8" width="16.57421875" style="34" customWidth="1"/>
    <col min="9" max="16" width="14.57421875" style="34" customWidth="1"/>
    <col min="17" max="24" width="14.57421875" style="37" customWidth="1"/>
    <col min="25" max="58" width="14.57421875" style="34" customWidth="1"/>
    <col min="59" max="59" width="14.57421875" style="37" customWidth="1"/>
    <col min="60" max="65" width="14.57421875" style="34" customWidth="1"/>
    <col min="66" max="66" width="14.57421875" style="37" customWidth="1"/>
    <col min="67" max="91" width="14.57421875" style="34" customWidth="1"/>
    <col min="92" max="92" width="9.421875" style="151" customWidth="1"/>
    <col min="93" max="93" width="10.421875" style="151" customWidth="1"/>
    <col min="94" max="94" width="14.57421875" style="754" customWidth="1"/>
    <col min="95" max="96" width="15.140625" style="151" customWidth="1"/>
    <col min="97" max="97" width="8.8515625" style="565" hidden="1" customWidth="1"/>
    <col min="98" max="99" width="8.8515625" style="778" hidden="1" customWidth="1"/>
    <col min="100" max="100" width="14.57421875" style="762" customWidth="1"/>
    <col min="101" max="102" width="8.8515625" style="151" customWidth="1"/>
    <col min="103" max="16384" width="8.8515625" style="34" customWidth="1"/>
  </cols>
  <sheetData>
    <row r="1" spans="17:99" ht="12.75">
      <c r="Q1" s="34"/>
      <c r="R1" s="34"/>
      <c r="S1" s="34"/>
      <c r="T1" s="34"/>
      <c r="U1" s="34"/>
      <c r="V1" s="34"/>
      <c r="W1" s="34"/>
      <c r="X1" s="34"/>
      <c r="BG1" s="34"/>
      <c r="BN1" s="34"/>
      <c r="CT1" s="565"/>
      <c r="CU1" s="565"/>
    </row>
    <row r="2" spans="1:102" s="36" customFormat="1" ht="13.5" customHeight="1">
      <c r="A2" s="34"/>
      <c r="B2" s="35"/>
      <c r="C2" s="34"/>
      <c r="D2" s="76"/>
      <c r="E2" s="76"/>
      <c r="F2" s="76"/>
      <c r="G2" s="35"/>
      <c r="H2" s="148" t="s">
        <v>242</v>
      </c>
      <c r="I2" s="329">
        <f>'Certification Page'!$E$8</f>
        <v>0</v>
      </c>
      <c r="J2" s="359"/>
      <c r="K2" s="76"/>
      <c r="L2" s="76"/>
      <c r="N2" s="35"/>
      <c r="O2" s="148" t="s">
        <v>242</v>
      </c>
      <c r="P2" s="329">
        <f>'Certification Page'!$E$8</f>
        <v>0</v>
      </c>
      <c r="Q2" s="359"/>
      <c r="R2" s="76"/>
      <c r="S2" s="76"/>
      <c r="U2" s="35"/>
      <c r="V2" s="148" t="s">
        <v>242</v>
      </c>
      <c r="W2" s="329">
        <f>'Certification Page'!$E$8</f>
        <v>0</v>
      </c>
      <c r="X2" s="359"/>
      <c r="Y2" s="76"/>
      <c r="Z2" s="76"/>
      <c r="AB2" s="35"/>
      <c r="AC2" s="148" t="s">
        <v>242</v>
      </c>
      <c r="AD2" s="329">
        <f>'Certification Page'!$E$8</f>
        <v>0</v>
      </c>
      <c r="AE2" s="359"/>
      <c r="AF2" s="76"/>
      <c r="AG2" s="76"/>
      <c r="AI2" s="35"/>
      <c r="AJ2" s="148" t="s">
        <v>242</v>
      </c>
      <c r="AK2" s="329">
        <f>'Certification Page'!$E$8</f>
        <v>0</v>
      </c>
      <c r="AL2" s="359"/>
      <c r="AM2" s="76"/>
      <c r="AN2" s="76"/>
      <c r="AP2" s="35"/>
      <c r="AQ2" s="148" t="s">
        <v>242</v>
      </c>
      <c r="AR2" s="329">
        <f>'Certification Page'!$E$8</f>
        <v>0</v>
      </c>
      <c r="AS2" s="359"/>
      <c r="AT2" s="76"/>
      <c r="AU2" s="76"/>
      <c r="AW2" s="35"/>
      <c r="AX2" s="148" t="s">
        <v>242</v>
      </c>
      <c r="AY2" s="329">
        <f>'Certification Page'!$E$8</f>
        <v>0</v>
      </c>
      <c r="AZ2" s="359"/>
      <c r="BA2" s="76"/>
      <c r="BB2" s="76"/>
      <c r="BD2" s="35"/>
      <c r="BE2" s="148" t="s">
        <v>242</v>
      </c>
      <c r="BF2" s="329">
        <f>'Certification Page'!$E$8</f>
        <v>0</v>
      </c>
      <c r="BG2" s="359"/>
      <c r="BH2" s="76"/>
      <c r="BI2" s="76"/>
      <c r="BK2" s="35"/>
      <c r="BL2" s="148" t="s">
        <v>242</v>
      </c>
      <c r="BM2" s="329">
        <f>'Certification Page'!$E$8</f>
        <v>0</v>
      </c>
      <c r="BN2" s="359"/>
      <c r="BO2" s="76"/>
      <c r="BP2" s="76"/>
      <c r="BR2" s="35"/>
      <c r="BS2" s="148" t="s">
        <v>242</v>
      </c>
      <c r="BT2" s="329">
        <f>'Certification Page'!$E$8</f>
        <v>0</v>
      </c>
      <c r="BU2" s="359"/>
      <c r="BV2" s="76"/>
      <c r="BW2" s="76"/>
      <c r="BZ2" s="148" t="s">
        <v>242</v>
      </c>
      <c r="CA2" s="329">
        <f>'Certification Page'!$E$8</f>
        <v>0</v>
      </c>
      <c r="CB2" s="359"/>
      <c r="CC2" s="76"/>
      <c r="CD2" s="76"/>
      <c r="CF2" s="148"/>
      <c r="CG2" s="148" t="s">
        <v>242</v>
      </c>
      <c r="CH2" s="329">
        <f>'Certification Page'!$E$8</f>
        <v>0</v>
      </c>
      <c r="CI2" s="359"/>
      <c r="CJ2" s="76"/>
      <c r="CM2" s="35"/>
      <c r="CN2" s="288"/>
      <c r="CO2" s="791"/>
      <c r="CP2" s="754"/>
      <c r="CQ2" s="706"/>
      <c r="CR2" s="706"/>
      <c r="CS2" s="763"/>
      <c r="CT2" s="763"/>
      <c r="CU2" s="763"/>
      <c r="CV2" s="762"/>
      <c r="CW2" s="706"/>
      <c r="CX2" s="706"/>
    </row>
    <row r="3" spans="1:102" s="36" customFormat="1" ht="13.5" customHeight="1">
      <c r="A3" s="34"/>
      <c r="B3" s="35"/>
      <c r="C3" s="34"/>
      <c r="D3" s="76"/>
      <c r="E3" s="76"/>
      <c r="F3" s="76"/>
      <c r="G3" s="35"/>
      <c r="H3" s="148" t="s">
        <v>59</v>
      </c>
      <c r="I3" s="739">
        <f>'Certification Page'!$T$8</f>
        <v>0</v>
      </c>
      <c r="J3" s="329"/>
      <c r="K3" s="76"/>
      <c r="L3" s="76"/>
      <c r="N3" s="35"/>
      <c r="O3" s="148" t="s">
        <v>59</v>
      </c>
      <c r="P3" s="643">
        <f>'Certification Page'!$T$8</f>
        <v>0</v>
      </c>
      <c r="Q3" s="360"/>
      <c r="R3" s="76"/>
      <c r="S3" s="76"/>
      <c r="U3" s="35"/>
      <c r="V3" s="148" t="s">
        <v>59</v>
      </c>
      <c r="W3" s="643">
        <f>'Certification Page'!$T$8</f>
        <v>0</v>
      </c>
      <c r="X3" s="360"/>
      <c r="Y3" s="76"/>
      <c r="Z3" s="76"/>
      <c r="AB3" s="35"/>
      <c r="AC3" s="148" t="s">
        <v>59</v>
      </c>
      <c r="AD3" s="1110">
        <f>'Certification Page'!$T$8</f>
        <v>0</v>
      </c>
      <c r="AE3" s="1111"/>
      <c r="AF3" s="76"/>
      <c r="AG3" s="76"/>
      <c r="AI3" s="35"/>
      <c r="AJ3" s="148" t="s">
        <v>59</v>
      </c>
      <c r="AK3" s="1110">
        <f>'Certification Page'!$T$8</f>
        <v>0</v>
      </c>
      <c r="AL3" s="1111"/>
      <c r="AM3" s="76"/>
      <c r="AN3" s="76"/>
      <c r="AP3" s="35"/>
      <c r="AQ3" s="148" t="s">
        <v>59</v>
      </c>
      <c r="AR3" s="1110">
        <f>'Certification Page'!$T$8</f>
        <v>0</v>
      </c>
      <c r="AS3" s="1111"/>
      <c r="AT3" s="76"/>
      <c r="AU3" s="76"/>
      <c r="AW3" s="35"/>
      <c r="AX3" s="148" t="s">
        <v>59</v>
      </c>
      <c r="AY3" s="1110">
        <f>'Certification Page'!$T$8</f>
        <v>0</v>
      </c>
      <c r="AZ3" s="1111"/>
      <c r="BA3" s="76"/>
      <c r="BB3" s="76"/>
      <c r="BD3" s="35"/>
      <c r="BE3" s="148" t="s">
        <v>59</v>
      </c>
      <c r="BF3" s="1110">
        <f>'Certification Page'!$T$8</f>
        <v>0</v>
      </c>
      <c r="BG3" s="1111"/>
      <c r="BH3" s="76"/>
      <c r="BI3" s="76"/>
      <c r="BK3" s="35"/>
      <c r="BL3" s="148" t="s">
        <v>59</v>
      </c>
      <c r="BM3" s="1110">
        <f>'Certification Page'!$T$8</f>
        <v>0</v>
      </c>
      <c r="BN3" s="1111"/>
      <c r="BO3" s="76"/>
      <c r="BP3" s="76"/>
      <c r="BR3" s="35"/>
      <c r="BS3" s="148" t="s">
        <v>59</v>
      </c>
      <c r="BT3" s="1110">
        <f>'Certification Page'!$T$8</f>
        <v>0</v>
      </c>
      <c r="BU3" s="1111"/>
      <c r="BV3" s="76"/>
      <c r="BW3" s="76"/>
      <c r="BZ3" s="148" t="s">
        <v>59</v>
      </c>
      <c r="CA3" s="983">
        <f>'Certification Page'!$T$8</f>
        <v>0</v>
      </c>
      <c r="CB3" s="983"/>
      <c r="CC3" s="76"/>
      <c r="CD3" s="76"/>
      <c r="CF3" s="148"/>
      <c r="CG3" s="148" t="s">
        <v>59</v>
      </c>
      <c r="CH3" s="983">
        <f>'Certification Page'!$T$8</f>
        <v>0</v>
      </c>
      <c r="CI3" s="983"/>
      <c r="CJ3" s="76"/>
      <c r="CM3" s="35"/>
      <c r="CN3" s="1125"/>
      <c r="CO3" s="1126"/>
      <c r="CP3" s="754"/>
      <c r="CQ3" s="706"/>
      <c r="CR3" s="706"/>
      <c r="CS3" s="763"/>
      <c r="CT3" s="763"/>
      <c r="CU3" s="763"/>
      <c r="CV3" s="762"/>
      <c r="CW3" s="706"/>
      <c r="CX3" s="706"/>
    </row>
    <row r="4" spans="1:102" s="36" customFormat="1" ht="13.5" customHeight="1">
      <c r="A4" s="34"/>
      <c r="B4" s="35"/>
      <c r="C4" s="34"/>
      <c r="D4" s="76"/>
      <c r="E4" s="76"/>
      <c r="F4" s="76"/>
      <c r="G4" s="35"/>
      <c r="H4" s="148" t="s">
        <v>133</v>
      </c>
      <c r="I4" s="330" t="str">
        <f>TEXT('Certification Page'!$H$11,"MM/dd/YYYY")&amp;" to "&amp;TEXT('Certification Page'!$L$11,"MM/dd/YYYY")</f>
        <v>01/00/1900 to 06/30/2016</v>
      </c>
      <c r="J4" s="361"/>
      <c r="K4" s="76"/>
      <c r="L4" s="76"/>
      <c r="N4" s="35"/>
      <c r="O4" s="148" t="s">
        <v>133</v>
      </c>
      <c r="P4" s="330" t="str">
        <f>TEXT('Certification Page'!$H$11,"MM/dd/YYYY")&amp;" to "&amp;TEXT('Certification Page'!$L$11,"MM/dd/YYYY")</f>
        <v>01/00/1900 to 06/30/2016</v>
      </c>
      <c r="Q4" s="361"/>
      <c r="R4" s="76"/>
      <c r="S4" s="76"/>
      <c r="U4" s="35"/>
      <c r="V4" s="148" t="s">
        <v>133</v>
      </c>
      <c r="W4" s="330" t="str">
        <f>TEXT('Certification Page'!$H$11,"MM/dd/YYYY")&amp;" to "&amp;TEXT('Certification Page'!$L$11,"MM/dd/YYYY")</f>
        <v>01/00/1900 to 06/30/2016</v>
      </c>
      <c r="X4" s="361"/>
      <c r="Y4" s="76"/>
      <c r="Z4" s="76"/>
      <c r="AB4" s="35"/>
      <c r="AC4" s="148" t="s">
        <v>133</v>
      </c>
      <c r="AD4" s="330" t="str">
        <f>TEXT('Certification Page'!$H$11,"MM/dd/YYYY")&amp;" to "&amp;TEXT('Certification Page'!$L$11,"MM/dd/YYYY")</f>
        <v>01/00/1900 to 06/30/2016</v>
      </c>
      <c r="AE4" s="361"/>
      <c r="AF4" s="76"/>
      <c r="AG4" s="76"/>
      <c r="AI4" s="35"/>
      <c r="AJ4" s="148" t="s">
        <v>133</v>
      </c>
      <c r="AK4" s="330" t="str">
        <f>TEXT('Certification Page'!$H$11,"MM/dd/YYYY")&amp;" to "&amp;TEXT('Certification Page'!$L$11,"MM/dd/YYYY")</f>
        <v>01/00/1900 to 06/30/2016</v>
      </c>
      <c r="AL4" s="361"/>
      <c r="AM4" s="76"/>
      <c r="AN4" s="76"/>
      <c r="AP4" s="35"/>
      <c r="AQ4" s="148" t="s">
        <v>133</v>
      </c>
      <c r="AR4" s="330" t="str">
        <f>TEXT('Certification Page'!$H$11,"MM/dd/YYYY")&amp;" to "&amp;TEXT('Certification Page'!$L$11,"MM/dd/YYYY")</f>
        <v>01/00/1900 to 06/30/2016</v>
      </c>
      <c r="AS4" s="361"/>
      <c r="AT4" s="76"/>
      <c r="AU4" s="76"/>
      <c r="AW4" s="35"/>
      <c r="AX4" s="148" t="s">
        <v>133</v>
      </c>
      <c r="AY4" s="330" t="str">
        <f>TEXT('Certification Page'!$H$11,"MM/dd/YYYY")&amp;" to "&amp;TEXT('Certification Page'!$L$11,"MM/dd/YYYY")</f>
        <v>01/00/1900 to 06/30/2016</v>
      </c>
      <c r="AZ4" s="361"/>
      <c r="BA4" s="76"/>
      <c r="BB4" s="76"/>
      <c r="BD4" s="35"/>
      <c r="BE4" s="148" t="s">
        <v>133</v>
      </c>
      <c r="BF4" s="330" t="str">
        <f>TEXT('Certification Page'!$H$11,"MM/dd/YYYY")&amp;" to "&amp;TEXT('Certification Page'!$L$11,"MM/dd/YYYY")</f>
        <v>01/00/1900 to 06/30/2016</v>
      </c>
      <c r="BG4" s="361"/>
      <c r="BH4" s="76"/>
      <c r="BI4" s="76"/>
      <c r="BK4" s="35"/>
      <c r="BL4" s="148" t="s">
        <v>133</v>
      </c>
      <c r="BM4" s="330" t="str">
        <f>TEXT('Certification Page'!$H$11,"MM/dd/YYYY")&amp;" to "&amp;TEXT('Certification Page'!$L$11,"MM/dd/YYYY")</f>
        <v>01/00/1900 to 06/30/2016</v>
      </c>
      <c r="BN4" s="361"/>
      <c r="BO4" s="76"/>
      <c r="BP4" s="76"/>
      <c r="BR4" s="35"/>
      <c r="BS4" s="148" t="s">
        <v>133</v>
      </c>
      <c r="BT4" s="330" t="str">
        <f>TEXT('Certification Page'!$H$11,"MM/dd/YYYY")&amp;" to "&amp;TEXT('Certification Page'!$L$11,"MM/dd/YYYY")</f>
        <v>01/00/1900 to 06/30/2016</v>
      </c>
      <c r="BU4" s="361"/>
      <c r="BV4" s="76"/>
      <c r="BW4" s="76"/>
      <c r="BZ4" s="148" t="s">
        <v>133</v>
      </c>
      <c r="CA4" s="330" t="str">
        <f>TEXT('Certification Page'!$H$11,"MM/dd/YYYY")&amp;" to "&amp;TEXT('Certification Page'!$L$11,"MM/dd/YYYY")</f>
        <v>01/00/1900 to 06/30/2016</v>
      </c>
      <c r="CB4" s="361"/>
      <c r="CC4" s="76"/>
      <c r="CD4" s="76"/>
      <c r="CF4" s="148"/>
      <c r="CG4" s="148" t="s">
        <v>133</v>
      </c>
      <c r="CH4" s="330" t="str">
        <f>TEXT('Certification Page'!$H$11,"MM/dd/YYYY")&amp;" to "&amp;TEXT('Certification Page'!$L$11,"MM/dd/YYYY")</f>
        <v>01/00/1900 to 06/30/2016</v>
      </c>
      <c r="CI4" s="361"/>
      <c r="CJ4" s="76"/>
      <c r="CM4" s="35"/>
      <c r="CN4" s="288"/>
      <c r="CO4" s="792"/>
      <c r="CP4" s="754"/>
      <c r="CQ4" s="706"/>
      <c r="CR4" s="706"/>
      <c r="CS4" s="763"/>
      <c r="CT4" s="763"/>
      <c r="CU4" s="763"/>
      <c r="CV4" s="762"/>
      <c r="CW4" s="706"/>
      <c r="CX4" s="706"/>
    </row>
    <row r="5" spans="1:102" s="36" customFormat="1" ht="11.85" customHeight="1">
      <c r="A5" s="34"/>
      <c r="B5" s="38"/>
      <c r="C5" s="34"/>
      <c r="D5" s="37"/>
      <c r="E5" s="34"/>
      <c r="F5" s="34"/>
      <c r="G5" s="34"/>
      <c r="H5" s="148" t="s">
        <v>381</v>
      </c>
      <c r="I5" s="330" t="str">
        <f>'Certification Page'!$P$49&amp;" of "&amp;'Certification Page'!$R$49</f>
        <v>1 of 1</v>
      </c>
      <c r="J5" s="362"/>
      <c r="K5" s="34"/>
      <c r="L5" s="34"/>
      <c r="M5" s="34"/>
      <c r="N5" s="34"/>
      <c r="O5" s="148" t="s">
        <v>381</v>
      </c>
      <c r="P5" s="330" t="str">
        <f>'Certification Page'!$P$49&amp;" of "&amp;'Certification Page'!$R$49</f>
        <v>1 of 1</v>
      </c>
      <c r="Q5" s="362"/>
      <c r="R5" s="34"/>
      <c r="S5" s="34"/>
      <c r="T5" s="34"/>
      <c r="U5" s="34"/>
      <c r="V5" s="148" t="s">
        <v>381</v>
      </c>
      <c r="W5" s="330" t="str">
        <f>'Certification Page'!$P$49&amp;" of "&amp;'Certification Page'!$R$49</f>
        <v>1 of 1</v>
      </c>
      <c r="X5" s="362"/>
      <c r="Y5" s="34"/>
      <c r="Z5" s="34"/>
      <c r="AA5" s="34"/>
      <c r="AB5" s="34"/>
      <c r="AC5" s="148" t="s">
        <v>381</v>
      </c>
      <c r="AD5" s="330" t="str">
        <f>'Certification Page'!$P$49&amp;" of "&amp;'Certification Page'!$R$49</f>
        <v>1 of 1</v>
      </c>
      <c r="AE5" s="362"/>
      <c r="AF5" s="34"/>
      <c r="AG5" s="34"/>
      <c r="AH5" s="34"/>
      <c r="AI5" s="34"/>
      <c r="AJ5" s="148" t="s">
        <v>381</v>
      </c>
      <c r="AK5" s="330" t="str">
        <f>'Certification Page'!$P$49&amp;" of "&amp;'Certification Page'!$R$49</f>
        <v>1 of 1</v>
      </c>
      <c r="AL5" s="362"/>
      <c r="AM5" s="34"/>
      <c r="AN5" s="34"/>
      <c r="AO5" s="34"/>
      <c r="AP5" s="34"/>
      <c r="AQ5" s="148" t="s">
        <v>381</v>
      </c>
      <c r="AR5" s="330" t="str">
        <f>'Certification Page'!$P$49&amp;" of "&amp;'Certification Page'!$R$49</f>
        <v>1 of 1</v>
      </c>
      <c r="AS5" s="362"/>
      <c r="AT5" s="34"/>
      <c r="AU5" s="34"/>
      <c r="AV5" s="34"/>
      <c r="AW5" s="34"/>
      <c r="AX5" s="148" t="s">
        <v>381</v>
      </c>
      <c r="AY5" s="330" t="str">
        <f>'Certification Page'!$P$49&amp;" of "&amp;'Certification Page'!$R$49</f>
        <v>1 of 1</v>
      </c>
      <c r="AZ5" s="362"/>
      <c r="BA5" s="34"/>
      <c r="BB5" s="34"/>
      <c r="BC5" s="34"/>
      <c r="BD5" s="34"/>
      <c r="BE5" s="148" t="s">
        <v>381</v>
      </c>
      <c r="BF5" s="330" t="str">
        <f>'Certification Page'!$P$49&amp;" of "&amp;'Certification Page'!$R$49</f>
        <v>1 of 1</v>
      </c>
      <c r="BG5" s="362"/>
      <c r="BH5" s="34"/>
      <c r="BI5" s="34"/>
      <c r="BJ5" s="34"/>
      <c r="BK5" s="34"/>
      <c r="BL5" s="148" t="s">
        <v>381</v>
      </c>
      <c r="BM5" s="330" t="str">
        <f>'Certification Page'!$P$49&amp;" of "&amp;'Certification Page'!$R$49</f>
        <v>1 of 1</v>
      </c>
      <c r="BN5" s="362"/>
      <c r="BO5" s="34"/>
      <c r="BP5" s="34"/>
      <c r="BQ5" s="34"/>
      <c r="BR5" s="34"/>
      <c r="BS5" s="148" t="s">
        <v>381</v>
      </c>
      <c r="BT5" s="330" t="str">
        <f>'Certification Page'!$P$49&amp;" of "&amp;'Certification Page'!$R$49</f>
        <v>1 of 1</v>
      </c>
      <c r="BU5" s="362"/>
      <c r="BV5" s="34"/>
      <c r="BW5" s="34"/>
      <c r="BX5" s="34"/>
      <c r="BY5" s="34"/>
      <c r="BZ5" s="148" t="s">
        <v>381</v>
      </c>
      <c r="CA5" s="330" t="str">
        <f>'Certification Page'!$P$49&amp;" of "&amp;'Certification Page'!$R$49</f>
        <v>1 of 1</v>
      </c>
      <c r="CB5" s="362"/>
      <c r="CC5" s="34"/>
      <c r="CD5" s="34"/>
      <c r="CE5" s="34"/>
      <c r="CF5" s="148"/>
      <c r="CG5" s="148" t="s">
        <v>381</v>
      </c>
      <c r="CH5" s="330" t="str">
        <f>'Certification Page'!$P$49&amp;" of "&amp;'Certification Page'!$R$49</f>
        <v>1 of 1</v>
      </c>
      <c r="CI5" s="362"/>
      <c r="CJ5" s="34"/>
      <c r="CK5" s="34"/>
      <c r="CL5" s="34"/>
      <c r="CM5" s="34"/>
      <c r="CN5" s="288"/>
      <c r="CO5" s="150"/>
      <c r="CP5" s="754"/>
      <c r="CQ5" s="706"/>
      <c r="CR5" s="706"/>
      <c r="CS5" s="763"/>
      <c r="CT5" s="763"/>
      <c r="CU5" s="763"/>
      <c r="CV5" s="762"/>
      <c r="CW5" s="706"/>
      <c r="CX5" s="706"/>
    </row>
    <row r="6" spans="1:102" s="36" customFormat="1" ht="11.85" customHeight="1">
      <c r="A6" s="34"/>
      <c r="B6" s="38"/>
      <c r="C6" s="34"/>
      <c r="D6" s="37"/>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150"/>
      <c r="CO6" s="150"/>
      <c r="CP6" s="754"/>
      <c r="CQ6" s="706"/>
      <c r="CR6" s="706"/>
      <c r="CS6" s="763"/>
      <c r="CT6" s="763"/>
      <c r="CU6" s="763"/>
      <c r="CV6" s="762"/>
      <c r="CW6" s="706"/>
      <c r="CX6" s="706"/>
    </row>
    <row r="7" spans="1:102" s="36" customFormat="1" ht="19.5" customHeight="1">
      <c r="A7" s="34"/>
      <c r="B7" s="86"/>
      <c r="E7" s="87" t="s">
        <v>286</v>
      </c>
      <c r="G7" s="87"/>
      <c r="K7" s="87" t="s">
        <v>349</v>
      </c>
      <c r="M7" s="87"/>
      <c r="N7" s="87"/>
      <c r="R7" s="87" t="s">
        <v>349</v>
      </c>
      <c r="T7" s="87"/>
      <c r="U7" s="87"/>
      <c r="Y7" s="87" t="s">
        <v>349</v>
      </c>
      <c r="AA7" s="87"/>
      <c r="AB7" s="87"/>
      <c r="AF7" s="87" t="s">
        <v>349</v>
      </c>
      <c r="AH7" s="87"/>
      <c r="AI7" s="87"/>
      <c r="AM7" s="87" t="s">
        <v>349</v>
      </c>
      <c r="AO7" s="87"/>
      <c r="AP7" s="87"/>
      <c r="AT7" s="87" t="s">
        <v>349</v>
      </c>
      <c r="AV7" s="87"/>
      <c r="AW7" s="87"/>
      <c r="BA7" s="87" t="s">
        <v>349</v>
      </c>
      <c r="BC7" s="87"/>
      <c r="BD7" s="87"/>
      <c r="BH7" s="87" t="s">
        <v>349</v>
      </c>
      <c r="BJ7" s="87"/>
      <c r="BK7" s="87"/>
      <c r="BO7" s="87" t="s">
        <v>349</v>
      </c>
      <c r="BQ7" s="87"/>
      <c r="BR7" s="87"/>
      <c r="BV7" s="87" t="s">
        <v>349</v>
      </c>
      <c r="BX7" s="87"/>
      <c r="BY7" s="87"/>
      <c r="CC7" s="87" t="s">
        <v>349</v>
      </c>
      <c r="CE7" s="87"/>
      <c r="CJ7" s="87" t="s">
        <v>349</v>
      </c>
      <c r="CK7" s="87"/>
      <c r="CL7" s="87"/>
      <c r="CM7" s="87"/>
      <c r="CN7" s="706"/>
      <c r="CO7" s="706"/>
      <c r="CP7" s="754"/>
      <c r="CQ7" s="706"/>
      <c r="CR7" s="706"/>
      <c r="CS7" s="763"/>
      <c r="CT7" s="763"/>
      <c r="CU7" s="763"/>
      <c r="CV7" s="762"/>
      <c r="CW7" s="706"/>
      <c r="CX7" s="706"/>
    </row>
    <row r="8" spans="1:102" s="36" customFormat="1" ht="12" customHeight="1">
      <c r="A8" s="34"/>
      <c r="B8" s="39"/>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706"/>
      <c r="CO8" s="706"/>
      <c r="CP8" s="754"/>
      <c r="CQ8" s="706"/>
      <c r="CR8" s="706"/>
      <c r="CS8" s="763"/>
      <c r="CT8" s="763"/>
      <c r="CU8" s="763"/>
      <c r="CV8" s="762"/>
      <c r="CW8" s="706"/>
      <c r="CX8" s="706"/>
    </row>
    <row r="9" spans="1:102" s="36" customFormat="1" ht="9" customHeight="1">
      <c r="A9" s="34"/>
      <c r="B9" s="39"/>
      <c r="C9" s="40"/>
      <c r="D9" s="40"/>
      <c r="E9" s="40"/>
      <c r="F9" s="40"/>
      <c r="G9" s="40"/>
      <c r="H9" s="40"/>
      <c r="I9" s="40"/>
      <c r="J9" s="40"/>
      <c r="K9" s="40"/>
      <c r="L9" s="40"/>
      <c r="M9" s="40"/>
      <c r="N9" s="41"/>
      <c r="O9" s="42"/>
      <c r="P9" s="43"/>
      <c r="Q9" s="40"/>
      <c r="R9" s="40"/>
      <c r="S9" s="40"/>
      <c r="T9" s="40"/>
      <c r="U9" s="41"/>
      <c r="V9" s="42"/>
      <c r="W9" s="43"/>
      <c r="X9" s="40"/>
      <c r="Y9" s="40"/>
      <c r="Z9" s="40"/>
      <c r="AA9" s="40"/>
      <c r="AB9" s="41"/>
      <c r="AC9" s="42"/>
      <c r="AD9" s="43"/>
      <c r="AE9" s="40"/>
      <c r="AF9" s="40"/>
      <c r="AG9" s="40"/>
      <c r="AH9" s="40"/>
      <c r="AI9" s="41"/>
      <c r="AJ9" s="42"/>
      <c r="AK9" s="43"/>
      <c r="AL9" s="40"/>
      <c r="AM9" s="40"/>
      <c r="AN9" s="40"/>
      <c r="AO9" s="40"/>
      <c r="AP9" s="41"/>
      <c r="AQ9" s="42"/>
      <c r="AR9" s="43"/>
      <c r="AS9" s="40"/>
      <c r="AT9" s="40"/>
      <c r="AU9" s="40"/>
      <c r="AV9" s="40"/>
      <c r="AW9" s="41"/>
      <c r="AX9" s="42"/>
      <c r="AY9" s="43"/>
      <c r="AZ9" s="40"/>
      <c r="BA9" s="40"/>
      <c r="BB9" s="40"/>
      <c r="BC9" s="40"/>
      <c r="BD9" s="41"/>
      <c r="BE9" s="42"/>
      <c r="BF9" s="43"/>
      <c r="BG9" s="40"/>
      <c r="BH9" s="40"/>
      <c r="BI9" s="40"/>
      <c r="BJ9" s="40"/>
      <c r="BK9" s="41"/>
      <c r="BL9" s="42"/>
      <c r="BM9" s="43"/>
      <c r="BN9" s="40"/>
      <c r="BO9" s="40"/>
      <c r="BP9" s="40"/>
      <c r="BQ9" s="40"/>
      <c r="BR9" s="41"/>
      <c r="BS9" s="42"/>
      <c r="BT9" s="43"/>
      <c r="BU9" s="40"/>
      <c r="BV9" s="40"/>
      <c r="BW9" s="40"/>
      <c r="BX9" s="40"/>
      <c r="BY9" s="40"/>
      <c r="BZ9" s="40"/>
      <c r="CA9" s="40"/>
      <c r="CB9" s="40"/>
      <c r="CC9" s="40"/>
      <c r="CD9" s="40"/>
      <c r="CE9" s="40"/>
      <c r="CF9" s="40"/>
      <c r="CG9" s="40"/>
      <c r="CH9" s="40"/>
      <c r="CI9" s="40"/>
      <c r="CJ9" s="40"/>
      <c r="CK9" s="40"/>
      <c r="CL9" s="40"/>
      <c r="CM9" s="41"/>
      <c r="CN9" s="706"/>
      <c r="CO9" s="706"/>
      <c r="CP9" s="754"/>
      <c r="CQ9" s="706"/>
      <c r="CR9" s="706"/>
      <c r="CS9" s="763"/>
      <c r="CT9" s="763"/>
      <c r="CU9" s="763"/>
      <c r="CV9" s="762"/>
      <c r="CW9" s="706"/>
      <c r="CX9" s="706"/>
    </row>
    <row r="10" spans="2:102" s="298" customFormat="1" ht="30" customHeight="1" thickBot="1">
      <c r="B10" s="297"/>
      <c r="D10" s="327" t="s">
        <v>415</v>
      </c>
      <c r="E10" s="47" t="s">
        <v>126</v>
      </c>
      <c r="F10" s="47" t="s">
        <v>127</v>
      </c>
      <c r="G10" s="47" t="s">
        <v>128</v>
      </c>
      <c r="H10" s="47" t="s">
        <v>129</v>
      </c>
      <c r="I10" s="47" t="s">
        <v>130</v>
      </c>
      <c r="J10" s="47" t="s">
        <v>131</v>
      </c>
      <c r="K10" s="47" t="s">
        <v>132</v>
      </c>
      <c r="L10" s="47" t="s">
        <v>134</v>
      </c>
      <c r="M10" s="47" t="s">
        <v>146</v>
      </c>
      <c r="N10" s="47" t="s">
        <v>161</v>
      </c>
      <c r="O10" s="47" t="s">
        <v>165</v>
      </c>
      <c r="P10" s="47" t="s">
        <v>166</v>
      </c>
      <c r="Q10" s="47" t="s">
        <v>167</v>
      </c>
      <c r="R10" s="47" t="s">
        <v>168</v>
      </c>
      <c r="S10" s="47" t="s">
        <v>169</v>
      </c>
      <c r="T10" s="47" t="s">
        <v>170</v>
      </c>
      <c r="U10" s="47" t="s">
        <v>309</v>
      </c>
      <c r="V10" s="47" t="s">
        <v>310</v>
      </c>
      <c r="W10" s="47" t="s">
        <v>311</v>
      </c>
      <c r="X10" s="47" t="s">
        <v>312</v>
      </c>
      <c r="Y10" s="47" t="s">
        <v>313</v>
      </c>
      <c r="Z10" s="47" t="s">
        <v>314</v>
      </c>
      <c r="AA10" s="47" t="s">
        <v>315</v>
      </c>
      <c r="AB10" s="47" t="s">
        <v>316</v>
      </c>
      <c r="AC10" s="47" t="s">
        <v>317</v>
      </c>
      <c r="AD10" s="47" t="s">
        <v>318</v>
      </c>
      <c r="AE10" s="47" t="s">
        <v>319</v>
      </c>
      <c r="AF10" s="47" t="s">
        <v>320</v>
      </c>
      <c r="AG10" s="47" t="s">
        <v>321</v>
      </c>
      <c r="AH10" s="47" t="s">
        <v>322</v>
      </c>
      <c r="AI10" s="47" t="s">
        <v>323</v>
      </c>
      <c r="AJ10" s="47" t="s">
        <v>324</v>
      </c>
      <c r="AK10" s="47" t="s">
        <v>325</v>
      </c>
      <c r="AL10" s="47" t="s">
        <v>326</v>
      </c>
      <c r="AM10" s="47" t="s">
        <v>327</v>
      </c>
      <c r="AN10" s="47" t="s">
        <v>328</v>
      </c>
      <c r="AO10" s="47" t="s">
        <v>329</v>
      </c>
      <c r="AP10" s="47" t="s">
        <v>330</v>
      </c>
      <c r="AQ10" s="47" t="s">
        <v>331</v>
      </c>
      <c r="AR10" s="47" t="s">
        <v>332</v>
      </c>
      <c r="AS10" s="47" t="s">
        <v>333</v>
      </c>
      <c r="AT10" s="47" t="s">
        <v>334</v>
      </c>
      <c r="AU10" s="47" t="s">
        <v>335</v>
      </c>
      <c r="AV10" s="47" t="s">
        <v>336</v>
      </c>
      <c r="AW10" s="47" t="s">
        <v>337</v>
      </c>
      <c r="AX10" s="47" t="s">
        <v>440</v>
      </c>
      <c r="AY10" s="47" t="s">
        <v>338</v>
      </c>
      <c r="AZ10" s="47" t="s">
        <v>339</v>
      </c>
      <c r="BA10" s="47" t="s">
        <v>340</v>
      </c>
      <c r="BB10" s="47" t="s">
        <v>341</v>
      </c>
      <c r="BC10" s="47" t="s">
        <v>342</v>
      </c>
      <c r="BD10" s="328" t="s">
        <v>416</v>
      </c>
      <c r="BE10" s="47" t="s">
        <v>343</v>
      </c>
      <c r="BF10" s="47" t="s">
        <v>417</v>
      </c>
      <c r="BG10" s="47" t="s">
        <v>344</v>
      </c>
      <c r="BH10" s="47" t="s">
        <v>345</v>
      </c>
      <c r="BI10" s="47" t="s">
        <v>346</v>
      </c>
      <c r="BJ10" s="47" t="s">
        <v>347</v>
      </c>
      <c r="BK10" s="47" t="s">
        <v>348</v>
      </c>
      <c r="BL10" s="47" t="s">
        <v>354</v>
      </c>
      <c r="BM10" s="47" t="s">
        <v>355</v>
      </c>
      <c r="BN10" s="47" t="s">
        <v>356</v>
      </c>
      <c r="BO10" s="47" t="s">
        <v>357</v>
      </c>
      <c r="BP10" s="47" t="s">
        <v>21</v>
      </c>
      <c r="BQ10" s="47" t="s">
        <v>22</v>
      </c>
      <c r="BR10" s="47" t="s">
        <v>23</v>
      </c>
      <c r="BS10" s="47" t="s">
        <v>24</v>
      </c>
      <c r="BT10" s="47" t="s">
        <v>25</v>
      </c>
      <c r="BU10" s="47" t="s">
        <v>26</v>
      </c>
      <c r="BV10" s="47" t="s">
        <v>27</v>
      </c>
      <c r="BW10" s="47" t="s">
        <v>28</v>
      </c>
      <c r="BX10" s="47" t="s">
        <v>29</v>
      </c>
      <c r="BY10" s="47" t="s">
        <v>30</v>
      </c>
      <c r="BZ10" s="47" t="s">
        <v>812</v>
      </c>
      <c r="CA10" s="47" t="s">
        <v>813</v>
      </c>
      <c r="CB10" s="47" t="s">
        <v>814</v>
      </c>
      <c r="CC10" s="47" t="s">
        <v>815</v>
      </c>
      <c r="CD10" s="47" t="s">
        <v>816</v>
      </c>
      <c r="CE10" s="47" t="s">
        <v>823</v>
      </c>
      <c r="CF10" s="47" t="s">
        <v>31</v>
      </c>
      <c r="CG10" s="47" t="s">
        <v>824</v>
      </c>
      <c r="CH10" s="47" t="s">
        <v>825</v>
      </c>
      <c r="CI10" s="47" t="s">
        <v>826</v>
      </c>
      <c r="CJ10" s="47" t="s">
        <v>827</v>
      </c>
      <c r="CK10" s="47" t="s">
        <v>828</v>
      </c>
      <c r="CL10" s="47" t="s">
        <v>829</v>
      </c>
      <c r="CM10" s="47" t="s">
        <v>32</v>
      </c>
      <c r="CN10" s="270"/>
      <c r="CO10" s="270"/>
      <c r="CP10" s="754"/>
      <c r="CQ10" s="705"/>
      <c r="CR10" s="705"/>
      <c r="CS10" s="764"/>
      <c r="CT10" s="764"/>
      <c r="CU10" s="764"/>
      <c r="CV10" s="765"/>
      <c r="CW10" s="705"/>
      <c r="CX10" s="705"/>
    </row>
    <row r="11" spans="5:102" s="45" customFormat="1" ht="68.25" customHeight="1">
      <c r="E11" s="590"/>
      <c r="F11" s="590"/>
      <c r="G11" s="1144" t="s">
        <v>801</v>
      </c>
      <c r="H11" s="1145"/>
      <c r="I11" s="1145"/>
      <c r="J11" s="1146"/>
      <c r="K11" s="591" t="str">
        <f>IF(K12="","",VLOOKUP('A - Exp Rpt'!K53,'Cert Page - Service Selection'!$A$11:$D$80,4,FALSE))</f>
        <v/>
      </c>
      <c r="L11" s="591" t="str">
        <f>IF(L12="","",VLOOKUP('A - Exp Rpt'!L53,'Cert Page - Service Selection'!$A$11:$D$80,4,FALSE))</f>
        <v/>
      </c>
      <c r="M11" s="591" t="str">
        <f>IF(M12="","",VLOOKUP('A - Exp Rpt'!M53,'Cert Page - Service Selection'!$A$11:$D$80,4,FALSE))</f>
        <v/>
      </c>
      <c r="N11" s="591" t="str">
        <f>IF(N12="","",VLOOKUP('A - Exp Rpt'!N53,'Cert Page - Service Selection'!$A$11:$D$80,4,FALSE))</f>
        <v/>
      </c>
      <c r="O11" s="591" t="str">
        <f>IF(O12="","",VLOOKUP('A - Exp Rpt'!O53,'Cert Page - Service Selection'!$A$11:$D$80,4,FALSE))</f>
        <v/>
      </c>
      <c r="P11" s="591" t="str">
        <f>IF(P12="","",VLOOKUP('A - Exp Rpt'!P53,'Cert Page - Service Selection'!$A$11:$D$80,4,FALSE))</f>
        <v/>
      </c>
      <c r="Q11" s="591" t="str">
        <f>IF(Q12="","",VLOOKUP('A - Exp Rpt'!Q53,'Cert Page - Service Selection'!$A$11:$D$80,4,FALSE))</f>
        <v/>
      </c>
      <c r="R11" s="591" t="str">
        <f>IF(R12="","",VLOOKUP('A - Exp Rpt'!R53,'Cert Page - Service Selection'!$A$11:$D$80,4,FALSE))</f>
        <v/>
      </c>
      <c r="S11" s="591" t="str">
        <f>IF(S12="","",VLOOKUP('A - Exp Rpt'!S53,'Cert Page - Service Selection'!$A$11:$D$80,4,FALSE))</f>
        <v/>
      </c>
      <c r="T11" s="591" t="str">
        <f>IF(T12="","",VLOOKUP('A - Exp Rpt'!T53,'Cert Page - Service Selection'!$A$11:$D$80,4,FALSE))</f>
        <v/>
      </c>
      <c r="U11" s="591" t="str">
        <f>IF(U12="","",VLOOKUP('A - Exp Rpt'!U53,'Cert Page - Service Selection'!$A$11:$D$80,4,FALSE))</f>
        <v/>
      </c>
      <c r="V11" s="591" t="str">
        <f>IF(V12="","",VLOOKUP('A - Exp Rpt'!V53,'Cert Page - Service Selection'!$A$11:$D$80,4,FALSE))</f>
        <v/>
      </c>
      <c r="W11" s="591" t="str">
        <f>IF(W12="","",VLOOKUP('A - Exp Rpt'!W53,'Cert Page - Service Selection'!$A$11:$D$80,4,FALSE))</f>
        <v/>
      </c>
      <c r="X11" s="591" t="str">
        <f>IF(X12="","",VLOOKUP('A - Exp Rpt'!X53,'Cert Page - Service Selection'!$A$11:$D$80,4,FALSE))</f>
        <v/>
      </c>
      <c r="Y11" s="591" t="str">
        <f>IF(Y12="","",VLOOKUP('A - Exp Rpt'!Y53,'Cert Page - Service Selection'!$A$11:$D$80,4,FALSE))</f>
        <v/>
      </c>
      <c r="Z11" s="591" t="str">
        <f>IF(Z12="","",VLOOKUP('A - Exp Rpt'!Z53,'Cert Page - Service Selection'!$A$11:$D$80,4,FALSE))</f>
        <v/>
      </c>
      <c r="AA11" s="591" t="str">
        <f>IF(AA12="","",VLOOKUP('A - Exp Rpt'!AA53,'Cert Page - Service Selection'!$A$11:$D$80,4,FALSE))</f>
        <v/>
      </c>
      <c r="AB11" s="591" t="str">
        <f>IF(AB12="","",VLOOKUP('A - Exp Rpt'!AB53,'Cert Page - Service Selection'!$A$11:$D$80,4,FALSE))</f>
        <v/>
      </c>
      <c r="AC11" s="591" t="str">
        <f>IF(AC12="","",VLOOKUP('A - Exp Rpt'!AC53,'Cert Page - Service Selection'!$A$11:$D$80,4,FALSE))</f>
        <v/>
      </c>
      <c r="AD11" s="591" t="str">
        <f>IF(AD12="","",VLOOKUP('A - Exp Rpt'!AD53,'Cert Page - Service Selection'!$A$11:$D$80,4,FALSE))</f>
        <v/>
      </c>
      <c r="AE11" s="591" t="str">
        <f>IF(AE12="","",VLOOKUP('A - Exp Rpt'!AE53,'Cert Page - Service Selection'!$A$11:$D$80,4,FALSE))</f>
        <v/>
      </c>
      <c r="AF11" s="591" t="str">
        <f>IF(AF12="","",VLOOKUP('A - Exp Rpt'!AF53,'Cert Page - Service Selection'!$A$11:$D$80,4,FALSE))</f>
        <v/>
      </c>
      <c r="AG11" s="591" t="str">
        <f>IF(AG12="","",VLOOKUP('A - Exp Rpt'!AG53,'Cert Page - Service Selection'!$A$11:$D$80,4,FALSE))</f>
        <v/>
      </c>
      <c r="AH11" s="591" t="str">
        <f>IF(AH12="","",VLOOKUP('A - Exp Rpt'!AH53,'Cert Page - Service Selection'!$A$11:$D$80,4,FALSE))</f>
        <v/>
      </c>
      <c r="AI11" s="591" t="str">
        <f>IF(AI12="","",VLOOKUP('A - Exp Rpt'!AI53,'Cert Page - Service Selection'!$A$11:$D$80,4,FALSE))</f>
        <v/>
      </c>
      <c r="AJ11" s="591" t="str">
        <f>IF(AJ12="","",VLOOKUP('A - Exp Rpt'!AJ53,'Cert Page - Service Selection'!$A$11:$D$80,4,FALSE))</f>
        <v/>
      </c>
      <c r="AK11" s="591" t="str">
        <f>IF(AK12="","",VLOOKUP('A - Exp Rpt'!AK53,'Cert Page - Service Selection'!$A$11:$D$80,4,FALSE))</f>
        <v/>
      </c>
      <c r="AL11" s="591" t="str">
        <f>IF(AL12="","",VLOOKUP('A - Exp Rpt'!AL53,'Cert Page - Service Selection'!$A$11:$D$80,4,FALSE))</f>
        <v/>
      </c>
      <c r="AM11" s="591" t="str">
        <f>IF(AM12="","",VLOOKUP('A - Exp Rpt'!AM53,'Cert Page - Service Selection'!$A$11:$D$80,4,FALSE))</f>
        <v/>
      </c>
      <c r="AN11" s="591" t="str">
        <f>IF(AN12="","",VLOOKUP('A - Exp Rpt'!AN53,'Cert Page - Service Selection'!$A$11:$D$80,4,FALSE))</f>
        <v/>
      </c>
      <c r="AO11" s="591" t="str">
        <f>IF(AO12="","",VLOOKUP('A - Exp Rpt'!AO53,'Cert Page - Service Selection'!$A$11:$D$80,4,FALSE))</f>
        <v/>
      </c>
      <c r="AP11" s="591" t="str">
        <f>IF(AP12="","",VLOOKUP('A - Exp Rpt'!AP53,'Cert Page - Service Selection'!$A$11:$D$80,4,FALSE))</f>
        <v/>
      </c>
      <c r="AQ11" s="591" t="str">
        <f>IF(AQ12="","",VLOOKUP('A - Exp Rpt'!AQ53,'Cert Page - Service Selection'!$A$11:$D$80,4,FALSE))</f>
        <v/>
      </c>
      <c r="AR11" s="591" t="str">
        <f>IF(AR12="","",VLOOKUP('A - Exp Rpt'!AR53,'Cert Page - Service Selection'!$A$11:$D$80,4,FALSE))</f>
        <v/>
      </c>
      <c r="AS11" s="591" t="str">
        <f>IF(AS12="","",VLOOKUP('A - Exp Rpt'!AS53,'Cert Page - Service Selection'!$A$11:$D$80,4,FALSE))</f>
        <v/>
      </c>
      <c r="AT11" s="591" t="str">
        <f>IF(AT12="","",VLOOKUP('A - Exp Rpt'!AT53,'Cert Page - Service Selection'!$A$11:$D$80,4,FALSE))</f>
        <v/>
      </c>
      <c r="AU11" s="591" t="str">
        <f>IF(AU12="","",VLOOKUP('A - Exp Rpt'!AU53,'Cert Page - Service Selection'!$A$11:$D$80,4,FALSE))</f>
        <v/>
      </c>
      <c r="AV11" s="591" t="str">
        <f>IF(AV12="","",VLOOKUP('A - Exp Rpt'!AV53,'Cert Page - Service Selection'!$A$11:$D$80,4,FALSE))</f>
        <v/>
      </c>
      <c r="AW11" s="591" t="str">
        <f>IF(AW12="","",VLOOKUP('A - Exp Rpt'!AW53,'Cert Page - Service Selection'!$A$11:$D$80,4,FALSE))</f>
        <v/>
      </c>
      <c r="AX11" s="591" t="str">
        <f>IF(AX12="","",VLOOKUP('A - Exp Rpt'!AX53,'Cert Page - Service Selection'!$A$11:$D$80,4,FALSE))</f>
        <v/>
      </c>
      <c r="AY11" s="591" t="str">
        <f>IF(AY12="","",VLOOKUP('A - Exp Rpt'!AY53,'Cert Page - Service Selection'!$A$11:$D$80,4,FALSE))</f>
        <v/>
      </c>
      <c r="AZ11" s="591" t="str">
        <f>IF(AZ12="","",VLOOKUP('A - Exp Rpt'!AZ53,'Cert Page - Service Selection'!$A$11:$D$80,4,FALSE))</f>
        <v/>
      </c>
      <c r="BA11" s="591" t="str">
        <f>IF(BA12="","",VLOOKUP('A - Exp Rpt'!BA53,'Cert Page - Service Selection'!$A$11:$D$80,4,FALSE))</f>
        <v/>
      </c>
      <c r="BB11" s="591" t="str">
        <f>IF(BB12="","",VLOOKUP('A - Exp Rpt'!BB53,'Cert Page - Service Selection'!$A$11:$D$80,4,FALSE))</f>
        <v/>
      </c>
      <c r="BC11" s="591" t="str">
        <f>IF(BC12="","",VLOOKUP('A - Exp Rpt'!BC53,'Cert Page - Service Selection'!$A$11:$D$80,4,FALSE))</f>
        <v/>
      </c>
      <c r="BD11" s="591" t="str">
        <f>IF(BD12="","",VLOOKUP('A - Exp Rpt'!BD53,'Cert Page - Service Selection'!$A$11:$D$80,4,FALSE))</f>
        <v/>
      </c>
      <c r="BE11" s="591" t="str">
        <f>IF(BE12="","",VLOOKUP('A - Exp Rpt'!BE53,'Cert Page - Service Selection'!$A$11:$D$80,4,FALSE))</f>
        <v/>
      </c>
      <c r="BF11" s="591" t="str">
        <f>IF(BF12="","",VLOOKUP('A - Exp Rpt'!BF53,'Cert Page - Service Selection'!$A$11:$D$80,4,FALSE))</f>
        <v/>
      </c>
      <c r="BG11" s="591" t="str">
        <f>IF(BG12="","",VLOOKUP('A - Exp Rpt'!BG53,'Cert Page - Service Selection'!$A$11:$D$80,4,FALSE))</f>
        <v/>
      </c>
      <c r="BH11" s="591" t="str">
        <f>IF(BH12="","",VLOOKUP('A - Exp Rpt'!BH53,'Cert Page - Service Selection'!$A$11:$D$80,4,FALSE))</f>
        <v/>
      </c>
      <c r="BI11" s="591" t="str">
        <f>IF(BI12="","",VLOOKUP('A - Exp Rpt'!BI53,'Cert Page - Service Selection'!$A$11:$D$80,4,FALSE))</f>
        <v/>
      </c>
      <c r="BJ11" s="591" t="str">
        <f>IF(BJ12="","",VLOOKUP('A - Exp Rpt'!BJ53,'Cert Page - Service Selection'!$A$11:$D$80,4,FALSE))</f>
        <v/>
      </c>
      <c r="BK11" s="591" t="str">
        <f>IF(BK12="","",VLOOKUP('A - Exp Rpt'!BK53,'Cert Page - Service Selection'!$A$11:$D$80,4,FALSE))</f>
        <v/>
      </c>
      <c r="BL11" s="591" t="str">
        <f>IF(BL12="","",VLOOKUP('A - Exp Rpt'!BL53,'Cert Page - Service Selection'!$A$11:$D$80,4,FALSE))</f>
        <v/>
      </c>
      <c r="BM11" s="591" t="str">
        <f>IF(BM12="","",VLOOKUP('A - Exp Rpt'!BM53,'Cert Page - Service Selection'!$A$11:$D$80,4,FALSE))</f>
        <v/>
      </c>
      <c r="BN11" s="591" t="str">
        <f>IF(BN12="","",VLOOKUP('A - Exp Rpt'!BN53,'Cert Page - Service Selection'!$A$11:$D$80,4,FALSE))</f>
        <v/>
      </c>
      <c r="BO11" s="591" t="str">
        <f>IF(BO12="","",VLOOKUP('A - Exp Rpt'!BO53,'Cert Page - Service Selection'!$A$11:$D$80,4,FALSE))</f>
        <v/>
      </c>
      <c r="BP11" s="591" t="str">
        <f>IF(BP12="","",VLOOKUP('A - Exp Rpt'!BP53,'Cert Page - Service Selection'!$A$11:$D$80,4,FALSE))</f>
        <v/>
      </c>
      <c r="BQ11" s="591" t="str">
        <f>IF(BQ12="","",VLOOKUP('A - Exp Rpt'!BQ53,'Cert Page - Service Selection'!$A$11:$D$80,4,FALSE))</f>
        <v/>
      </c>
      <c r="BR11" s="591" t="str">
        <f>IF(BR12="","",VLOOKUP('A - Exp Rpt'!BR53,'Cert Page - Service Selection'!$A$11:$D$80,4,FALSE))</f>
        <v/>
      </c>
      <c r="BS11" s="591" t="str">
        <f>IF(BS12="","",VLOOKUP('A - Exp Rpt'!BS53,'Cert Page - Service Selection'!$A$11:$D$80,4,FALSE))</f>
        <v/>
      </c>
      <c r="BT11" s="591" t="str">
        <f>IF(BT12="","",VLOOKUP('A - Exp Rpt'!BT53,'Cert Page - Service Selection'!$A$11:$D$80,4,FALSE))</f>
        <v/>
      </c>
      <c r="BU11" s="591" t="str">
        <f>IF(BU12="","",VLOOKUP('A - Exp Rpt'!BU53,'Cert Page - Service Selection'!$A$11:$D$80,4,FALSE))</f>
        <v/>
      </c>
      <c r="BV11" s="591" t="str">
        <f>IF(BV12="","",VLOOKUP('A - Exp Rpt'!BV53,'Cert Page - Service Selection'!$A$11:$D$80,4,FALSE))</f>
        <v/>
      </c>
      <c r="BW11" s="591" t="str">
        <f>IF(BW12="","",VLOOKUP('A - Exp Rpt'!BW53,'Cert Page - Service Selection'!$A$11:$D$80,4,FALSE))</f>
        <v/>
      </c>
      <c r="BX11" s="591" t="str">
        <f>IF(BX12="","",VLOOKUP('A - Exp Rpt'!BX53,'Cert Page - Service Selection'!$A$11:$D$80,4,FALSE))</f>
        <v/>
      </c>
      <c r="BY11" s="591" t="str">
        <f>IF(BY12="","",VLOOKUP('A - Exp Rpt'!BY53,'Cert Page - Service Selection'!$A$11:$D$80,4,FALSE))</f>
        <v/>
      </c>
      <c r="BZ11" s="591" t="str">
        <f>IF(BZ12="","",VLOOKUP('A - Exp Rpt'!BZ53,'Cert Page - Service Selection'!$A$11:$D$80,4,FALSE))</f>
        <v/>
      </c>
      <c r="CA11" s="591" t="str">
        <f>IF(CA12="","",VLOOKUP('A - Exp Rpt'!CA53,'Cert Page - Service Selection'!$A$11:$D$80,4,FALSE))</f>
        <v/>
      </c>
      <c r="CB11" s="591" t="str">
        <f>IF(CB12="","",VLOOKUP('A - Exp Rpt'!CB53,'Cert Page - Service Selection'!$A$11:$D$80,4,FALSE))</f>
        <v/>
      </c>
      <c r="CC11" s="591" t="str">
        <f>IF(CC12="","",VLOOKUP('A - Exp Rpt'!CC53,'Cert Page - Service Selection'!$A$11:$D$80,4,FALSE))</f>
        <v/>
      </c>
      <c r="CD11" s="591" t="str">
        <f>IF(CD12="","",VLOOKUP('A - Exp Rpt'!CD53,'Cert Page - Service Selection'!$A$11:$D$80,4,FALSE))</f>
        <v/>
      </c>
      <c r="CE11" s="591" t="str">
        <f>IF(CE12="","",VLOOKUP('A - Exp Rpt'!CE53,'Cert Page - Service Selection'!$A$11:$D$80,4,FALSE))</f>
        <v/>
      </c>
      <c r="CF11" s="591" t="str">
        <f>IF(CF12="","",VLOOKUP('A - Exp Rpt'!CF53,'Cert Page - Service Selection'!$A$11:$D$80,4,FALSE))</f>
        <v/>
      </c>
      <c r="CG11" s="591" t="str">
        <f>IF(CG12="","",VLOOKUP('A - Exp Rpt'!CG53,'Cert Page - Service Selection'!$A$11:$D$80,4,FALSE))</f>
        <v/>
      </c>
      <c r="CH11" s="591" t="str">
        <f>IF(CH12="","",VLOOKUP('A - Exp Rpt'!CH53,'Cert Page - Service Selection'!$A$11:$D$80,4,FALSE))</f>
        <v/>
      </c>
      <c r="CI11" s="591" t="str">
        <f>IF(CI12="","",VLOOKUP('A - Exp Rpt'!CI53,'Cert Page - Service Selection'!$A$11:$D$80,4,FALSE))</f>
        <v/>
      </c>
      <c r="CJ11" s="591" t="str">
        <f>IF(CJ12="","",VLOOKUP('A - Exp Rpt'!CJ53,'Cert Page - Service Selection'!$A$11:$D$80,4,FALSE))</f>
        <v/>
      </c>
      <c r="CK11" s="591" t="str">
        <f>IF(CK12="","",VLOOKUP('A - Exp Rpt'!CK53,'Cert Page - Service Selection'!$A$11:$D$80,4,FALSE))</f>
        <v/>
      </c>
      <c r="CL11" s="591" t="str">
        <f>IF(CL12="","",VLOOKUP('A - Exp Rpt'!CL53,'Cert Page - Service Selection'!$A$11:$D$80,4,FALSE))</f>
        <v/>
      </c>
      <c r="CM11" s="591" t="str">
        <f>IF(CM12="","",VLOOKUP('A - Exp Rpt'!CM53,'Cert Page - Service Selection'!$A$11:$D$80,4,FALSE))</f>
        <v/>
      </c>
      <c r="CN11" s="766"/>
      <c r="CO11" s="767"/>
      <c r="CP11" s="1141" t="s">
        <v>559</v>
      </c>
      <c r="CQ11" s="1141" t="s">
        <v>560</v>
      </c>
      <c r="CR11" s="1141" t="s">
        <v>561</v>
      </c>
      <c r="CS11" s="768"/>
      <c r="CT11" s="768"/>
      <c r="CU11" s="768"/>
      <c r="CV11" s="1141" t="s">
        <v>562</v>
      </c>
      <c r="CW11" s="769"/>
      <c r="CX11" s="769"/>
    </row>
    <row r="12" spans="1:102" s="48" customFormat="1" ht="31.5" customHeight="1" thickBot="1">
      <c r="A12" s="46"/>
      <c r="B12" s="47"/>
      <c r="C12" s="47"/>
      <c r="E12" s="328"/>
      <c r="F12" s="328"/>
      <c r="G12" s="1147"/>
      <c r="H12" s="1148"/>
      <c r="I12" s="1148"/>
      <c r="J12" s="1149"/>
      <c r="K12" s="1019" t="str">
        <f>IF(ISERROR(VLOOKUP(K53,'Cert Page - Service Selection'!$A$11:$E$80,5,FALSE)),"",VLOOKUP(K53,'Cert Page - Service Selection'!$A$11:$E$80,5,FALSE))</f>
        <v/>
      </c>
      <c r="L12" s="593" t="str">
        <f>IF(ISERROR(VLOOKUP(L53,'Cert Page - Service Selection'!$A$11:$E$80,5,FALSE)),"",VLOOKUP(L53,'Cert Page - Service Selection'!$A$11:$E$80,5,FALSE))</f>
        <v/>
      </c>
      <c r="M12" s="593" t="str">
        <f>IF(ISERROR(VLOOKUP(M53,'Cert Page - Service Selection'!$A$11:$E$80,5,FALSE)),"",VLOOKUP(M53,'Cert Page - Service Selection'!$A$11:$E$80,5,FALSE))</f>
        <v/>
      </c>
      <c r="N12" s="592" t="str">
        <f>IF(ISERROR(VLOOKUP(N53,'Cert Page - Service Selection'!$A$11:$E$80,5,FALSE)),"",VLOOKUP(N53,'Cert Page - Service Selection'!$A$11:$E$80,5,FALSE))</f>
        <v/>
      </c>
      <c r="O12" s="593" t="str">
        <f>IF(ISERROR(VLOOKUP(O53,'Cert Page - Service Selection'!$A$11:$E$80,5,FALSE)),"",VLOOKUP(O53,'Cert Page - Service Selection'!$A$11:$E$80,5,FALSE))</f>
        <v/>
      </c>
      <c r="P12" s="593" t="str">
        <f>IF(ISERROR(VLOOKUP(P53,'Cert Page - Service Selection'!$A$11:$E$80,5,FALSE)),"",VLOOKUP(P53,'Cert Page - Service Selection'!$A$11:$E$80,5,FALSE))</f>
        <v/>
      </c>
      <c r="Q12" s="592" t="str">
        <f>IF(ISERROR(VLOOKUP(Q53,'Cert Page - Service Selection'!$A$11:$E$80,5,FALSE)),"",VLOOKUP(Q53,'Cert Page - Service Selection'!$A$11:$E$80,5,FALSE))</f>
        <v/>
      </c>
      <c r="R12" s="593" t="str">
        <f>IF(ISERROR(VLOOKUP(R53,'Cert Page - Service Selection'!$A$11:$E$80,5,FALSE)),"",VLOOKUP(R53,'Cert Page - Service Selection'!$A$11:$E$80,5,FALSE))</f>
        <v/>
      </c>
      <c r="S12" s="593" t="str">
        <f>IF(ISERROR(VLOOKUP(S53,'Cert Page - Service Selection'!$A$11:$E$80,5,FALSE)),"",VLOOKUP(S53,'Cert Page - Service Selection'!$A$11:$E$80,5,FALSE))</f>
        <v/>
      </c>
      <c r="T12" s="592" t="str">
        <f>IF(ISERROR(VLOOKUP(T53,'Cert Page - Service Selection'!$A$11:$E$80,5,FALSE)),"",VLOOKUP(T53,'Cert Page - Service Selection'!$A$11:$E$80,5,FALSE))</f>
        <v/>
      </c>
      <c r="U12" s="593" t="str">
        <f>IF(ISERROR(VLOOKUP(U53,'Cert Page - Service Selection'!$A$11:$E$80,5,FALSE)),"",VLOOKUP(U53,'Cert Page - Service Selection'!$A$11:$E$80,5,FALSE))</f>
        <v/>
      </c>
      <c r="V12" s="593" t="str">
        <f>IF(ISERROR(VLOOKUP(V53,'Cert Page - Service Selection'!$A$11:$E$80,5,FALSE)),"",VLOOKUP(V53,'Cert Page - Service Selection'!$A$11:$E$80,5,FALSE))</f>
        <v/>
      </c>
      <c r="W12" s="592" t="str">
        <f>IF(ISERROR(VLOOKUP(W53,'Cert Page - Service Selection'!$A$11:$E$80,5,FALSE)),"",VLOOKUP(W53,'Cert Page - Service Selection'!$A$11:$E$80,5,FALSE))</f>
        <v/>
      </c>
      <c r="X12" s="593" t="str">
        <f>IF(ISERROR(VLOOKUP(X53,'Cert Page - Service Selection'!$A$11:$E$80,5,FALSE)),"",VLOOKUP(X53,'Cert Page - Service Selection'!$A$11:$E$80,5,FALSE))</f>
        <v/>
      </c>
      <c r="Y12" s="593" t="str">
        <f>IF(ISERROR(VLOOKUP(Y53,'Cert Page - Service Selection'!$A$11:$E$80,5,FALSE)),"",VLOOKUP(Y53,'Cert Page - Service Selection'!$A$11:$E$80,5,FALSE))</f>
        <v/>
      </c>
      <c r="Z12" s="592" t="str">
        <f>IF(ISERROR(VLOOKUP(Z53,'Cert Page - Service Selection'!$A$11:$E$80,5,FALSE)),"",VLOOKUP(Z53,'Cert Page - Service Selection'!$A$11:$E$80,5,FALSE))</f>
        <v/>
      </c>
      <c r="AA12" s="593" t="str">
        <f>IF(ISERROR(VLOOKUP(AA53,'Cert Page - Service Selection'!$A$11:$E$80,5,FALSE)),"",VLOOKUP(AA53,'Cert Page - Service Selection'!$A$11:$E$80,5,FALSE))</f>
        <v/>
      </c>
      <c r="AB12" s="593" t="str">
        <f>IF(ISERROR(VLOOKUP(AB53,'Cert Page - Service Selection'!$A$11:$E$80,5,FALSE)),"",VLOOKUP(AB53,'Cert Page - Service Selection'!$A$11:$E$80,5,FALSE))</f>
        <v/>
      </c>
      <c r="AC12" s="592" t="str">
        <f>IF(ISERROR(VLOOKUP(AC53,'Cert Page - Service Selection'!$A$11:$E$80,5,FALSE)),"",VLOOKUP(AC53,'Cert Page - Service Selection'!$A$11:$E$80,5,FALSE))</f>
        <v/>
      </c>
      <c r="AD12" s="593" t="str">
        <f>IF(ISERROR(VLOOKUP(AD53,'Cert Page - Service Selection'!$A$11:$E$80,5,FALSE)),"",VLOOKUP(AD53,'Cert Page - Service Selection'!$A$11:$E$80,5,FALSE))</f>
        <v/>
      </c>
      <c r="AE12" s="593" t="str">
        <f>IF(ISERROR(VLOOKUP(AE53,'Cert Page - Service Selection'!$A$11:$E$80,5,FALSE)),"",VLOOKUP(AE53,'Cert Page - Service Selection'!$A$11:$E$80,5,FALSE))</f>
        <v/>
      </c>
      <c r="AF12" s="592" t="str">
        <f>IF(ISERROR(VLOOKUP(AF53,'Cert Page - Service Selection'!$A$11:$E$80,5,FALSE)),"",VLOOKUP(AF53,'Cert Page - Service Selection'!$A$11:$E$80,5,FALSE))</f>
        <v/>
      </c>
      <c r="AG12" s="593" t="str">
        <f>IF(ISERROR(VLOOKUP(AG53,'Cert Page - Service Selection'!$A$11:$E$80,5,FALSE)),"",VLOOKUP(AG53,'Cert Page - Service Selection'!$A$11:$E$80,5,FALSE))</f>
        <v/>
      </c>
      <c r="AH12" s="593" t="str">
        <f>IF(ISERROR(VLOOKUP(AH53,'Cert Page - Service Selection'!$A$11:$E$80,5,FALSE)),"",VLOOKUP(AH53,'Cert Page - Service Selection'!$A$11:$E$80,5,FALSE))</f>
        <v/>
      </c>
      <c r="AI12" s="592" t="str">
        <f>IF(ISERROR(VLOOKUP(AI53,'Cert Page - Service Selection'!$A$11:$E$80,5,FALSE)),"",VLOOKUP(AI53,'Cert Page - Service Selection'!$A$11:$E$80,5,FALSE))</f>
        <v/>
      </c>
      <c r="AJ12" s="593" t="str">
        <f>IF(ISERROR(VLOOKUP(AJ53,'Cert Page - Service Selection'!$A$11:$E$80,5,FALSE)),"",VLOOKUP(AJ53,'Cert Page - Service Selection'!$A$11:$E$80,5,FALSE))</f>
        <v/>
      </c>
      <c r="AK12" s="593" t="str">
        <f>IF(ISERROR(VLOOKUP(AK53,'Cert Page - Service Selection'!$A$11:$E$80,5,FALSE)),"",VLOOKUP(AK53,'Cert Page - Service Selection'!$A$11:$E$80,5,FALSE))</f>
        <v/>
      </c>
      <c r="AL12" s="592" t="str">
        <f>IF(ISERROR(VLOOKUP(AL53,'Cert Page - Service Selection'!$A$11:$E$80,5,FALSE)),"",VLOOKUP(AL53,'Cert Page - Service Selection'!$A$11:$E$80,5,FALSE))</f>
        <v/>
      </c>
      <c r="AM12" s="593" t="str">
        <f>IF(ISERROR(VLOOKUP(AM53,'Cert Page - Service Selection'!$A$11:$E$80,5,FALSE)),"",VLOOKUP(AM53,'Cert Page - Service Selection'!$A$11:$E$80,5,FALSE))</f>
        <v/>
      </c>
      <c r="AN12" s="593" t="str">
        <f>IF(ISERROR(VLOOKUP(AN53,'Cert Page - Service Selection'!$A$11:$E$80,5,FALSE)),"",VLOOKUP(AN53,'Cert Page - Service Selection'!$A$11:$E$80,5,FALSE))</f>
        <v/>
      </c>
      <c r="AO12" s="592" t="str">
        <f>IF(ISERROR(VLOOKUP(AO53,'Cert Page - Service Selection'!$A$11:$E$80,5,FALSE)),"",VLOOKUP(AO53,'Cert Page - Service Selection'!$A$11:$E$80,5,FALSE))</f>
        <v/>
      </c>
      <c r="AP12" s="593" t="str">
        <f>IF(ISERROR(VLOOKUP(AP53,'Cert Page - Service Selection'!$A$11:$E$80,5,FALSE)),"",VLOOKUP(AP53,'Cert Page - Service Selection'!$A$11:$E$80,5,FALSE))</f>
        <v/>
      </c>
      <c r="AQ12" s="593" t="str">
        <f>IF(ISERROR(VLOOKUP(AQ53,'Cert Page - Service Selection'!$A$11:$E$80,5,FALSE)),"",VLOOKUP(AQ53,'Cert Page - Service Selection'!$A$11:$E$80,5,FALSE))</f>
        <v/>
      </c>
      <c r="AR12" s="592" t="str">
        <f>IF(ISERROR(VLOOKUP(AR53,'Cert Page - Service Selection'!$A$11:$E$80,5,FALSE)),"",VLOOKUP(AR53,'Cert Page - Service Selection'!$A$11:$E$80,5,FALSE))</f>
        <v/>
      </c>
      <c r="AS12" s="593" t="str">
        <f>IF(ISERROR(VLOOKUP(AS53,'Cert Page - Service Selection'!$A$11:$E$80,5,FALSE)),"",VLOOKUP(AS53,'Cert Page - Service Selection'!$A$11:$E$80,5,FALSE))</f>
        <v/>
      </c>
      <c r="AT12" s="593" t="str">
        <f>IF(ISERROR(VLOOKUP(AT53,'Cert Page - Service Selection'!$A$11:$E$80,5,FALSE)),"",VLOOKUP(AT53,'Cert Page - Service Selection'!$A$11:$E$80,5,FALSE))</f>
        <v/>
      </c>
      <c r="AU12" s="592" t="str">
        <f>IF(ISERROR(VLOOKUP(AU53,'Cert Page - Service Selection'!$A$11:$E$80,5,FALSE)),"",VLOOKUP(AU53,'Cert Page - Service Selection'!$A$11:$E$80,5,FALSE))</f>
        <v/>
      </c>
      <c r="AV12" s="593" t="str">
        <f>IF(ISERROR(VLOOKUP(AV53,'Cert Page - Service Selection'!$A$11:$E$80,5,FALSE)),"",VLOOKUP(AV53,'Cert Page - Service Selection'!$A$11:$E$80,5,FALSE))</f>
        <v/>
      </c>
      <c r="AW12" s="593" t="str">
        <f>IF(ISERROR(VLOOKUP(AW53,'Cert Page - Service Selection'!$A$11:$E$80,5,FALSE)),"",VLOOKUP(AW53,'Cert Page - Service Selection'!$A$11:$E$80,5,FALSE))</f>
        <v/>
      </c>
      <c r="AX12" s="592" t="str">
        <f>IF(ISERROR(VLOOKUP(AX53,'Cert Page - Service Selection'!$A$11:$E$80,5,FALSE)),"",VLOOKUP(AX53,'Cert Page - Service Selection'!$A$11:$E$80,5,FALSE))</f>
        <v/>
      </c>
      <c r="AY12" s="593" t="str">
        <f>IF(ISERROR(VLOOKUP(AY53,'Cert Page - Service Selection'!$A$11:$E$80,5,FALSE)),"",VLOOKUP(AY53,'Cert Page - Service Selection'!$A$11:$E$80,5,FALSE))</f>
        <v/>
      </c>
      <c r="AZ12" s="593" t="str">
        <f>IF(ISERROR(VLOOKUP(AZ53,'Cert Page - Service Selection'!$A$11:$E$80,5,FALSE)),"",VLOOKUP(AZ53,'Cert Page - Service Selection'!$A$11:$E$80,5,FALSE))</f>
        <v/>
      </c>
      <c r="BA12" s="592" t="str">
        <f>IF(ISERROR(VLOOKUP(BA53,'Cert Page - Service Selection'!$A$11:$E$80,5,FALSE)),"",VLOOKUP(BA53,'Cert Page - Service Selection'!$A$11:$E$80,5,FALSE))</f>
        <v/>
      </c>
      <c r="BB12" s="593" t="str">
        <f>IF(ISERROR(VLOOKUP(BB53,'Cert Page - Service Selection'!$A$11:$E$80,5,FALSE)),"",VLOOKUP(BB53,'Cert Page - Service Selection'!$A$11:$E$80,5,FALSE))</f>
        <v/>
      </c>
      <c r="BC12" s="593" t="str">
        <f>IF(ISERROR(VLOOKUP(BC53,'Cert Page - Service Selection'!$A$11:$E$80,5,FALSE)),"",VLOOKUP(BC53,'Cert Page - Service Selection'!$A$11:$E$80,5,FALSE))</f>
        <v/>
      </c>
      <c r="BD12" s="592" t="str">
        <f>IF(ISERROR(VLOOKUP(BD53,'Cert Page - Service Selection'!$A$11:$E$80,5,FALSE)),"",VLOOKUP(BD53,'Cert Page - Service Selection'!$A$11:$E$80,5,FALSE))</f>
        <v/>
      </c>
      <c r="BE12" s="593" t="str">
        <f>IF(ISERROR(VLOOKUP(BE53,'Cert Page - Service Selection'!$A$11:$E$80,5,FALSE)),"",VLOOKUP(BE53,'Cert Page - Service Selection'!$A$11:$E$80,5,FALSE))</f>
        <v/>
      </c>
      <c r="BF12" s="593" t="str">
        <f>IF(ISERROR(VLOOKUP(BF53,'Cert Page - Service Selection'!$A$11:$E$80,5,FALSE)),"",VLOOKUP(BF53,'Cert Page - Service Selection'!$A$11:$E$80,5,FALSE))</f>
        <v/>
      </c>
      <c r="BG12" s="592" t="str">
        <f>IF(ISERROR(VLOOKUP(BG53,'Cert Page - Service Selection'!$A$11:$E$80,5,FALSE)),"",VLOOKUP(BG53,'Cert Page - Service Selection'!$A$11:$E$80,5,FALSE))</f>
        <v/>
      </c>
      <c r="BH12" s="593" t="str">
        <f>IF(ISERROR(VLOOKUP(BH53,'Cert Page - Service Selection'!$A$11:$E$80,5,FALSE)),"",VLOOKUP(BH53,'Cert Page - Service Selection'!$A$11:$E$80,5,FALSE))</f>
        <v/>
      </c>
      <c r="BI12" s="593" t="str">
        <f>IF(ISERROR(VLOOKUP(BI53,'Cert Page - Service Selection'!$A$11:$E$80,5,FALSE)),"",VLOOKUP(BI53,'Cert Page - Service Selection'!$A$11:$E$80,5,FALSE))</f>
        <v/>
      </c>
      <c r="BJ12" s="592" t="str">
        <f>IF(ISERROR(VLOOKUP(BJ53,'Cert Page - Service Selection'!$A$11:$E$80,5,FALSE)),"",VLOOKUP(BJ53,'Cert Page - Service Selection'!$A$11:$E$80,5,FALSE))</f>
        <v/>
      </c>
      <c r="BK12" s="593" t="str">
        <f>IF(ISERROR(VLOOKUP(BK53,'Cert Page - Service Selection'!$A$11:$E$80,5,FALSE)),"",VLOOKUP(BK53,'Cert Page - Service Selection'!$A$11:$E$80,5,FALSE))</f>
        <v/>
      </c>
      <c r="BL12" s="593" t="str">
        <f>IF(ISERROR(VLOOKUP(BL53,'Cert Page - Service Selection'!$A$11:$E$80,5,FALSE)),"",VLOOKUP(BL53,'Cert Page - Service Selection'!$A$11:$E$80,5,FALSE))</f>
        <v/>
      </c>
      <c r="BM12" s="592" t="str">
        <f>IF(ISERROR(VLOOKUP(BM53,'Cert Page - Service Selection'!$A$11:$E$80,5,FALSE)),"",VLOOKUP(BM53,'Cert Page - Service Selection'!$A$11:$E$80,5,FALSE))</f>
        <v/>
      </c>
      <c r="BN12" s="593" t="str">
        <f>IF(ISERROR(VLOOKUP(BN53,'Cert Page - Service Selection'!$A$11:$E$80,5,FALSE)),"",VLOOKUP(BN53,'Cert Page - Service Selection'!$A$11:$E$80,5,FALSE))</f>
        <v/>
      </c>
      <c r="BO12" s="593" t="str">
        <f>IF(ISERROR(VLOOKUP(BO53,'Cert Page - Service Selection'!$A$11:$E$80,5,FALSE)),"",VLOOKUP(BO53,'Cert Page - Service Selection'!$A$11:$E$80,5,FALSE))</f>
        <v/>
      </c>
      <c r="BP12" s="592" t="str">
        <f>IF(ISERROR(VLOOKUP(BP53,'Cert Page - Service Selection'!$A$11:$E$80,5,FALSE)),"",VLOOKUP(BP53,'Cert Page - Service Selection'!$A$11:$E$80,5,FALSE))</f>
        <v/>
      </c>
      <c r="BQ12" s="593" t="str">
        <f>IF(ISERROR(VLOOKUP(BQ53,'Cert Page - Service Selection'!$A$11:$E$80,5,FALSE)),"",VLOOKUP(BQ53,'Cert Page - Service Selection'!$A$11:$E$80,5,FALSE))</f>
        <v/>
      </c>
      <c r="BR12" s="593" t="str">
        <f>IF(ISERROR(VLOOKUP(BR53,'Cert Page - Service Selection'!$A$11:$E$80,5,FALSE)),"",VLOOKUP(BR53,'Cert Page - Service Selection'!$A$11:$E$80,5,FALSE))</f>
        <v/>
      </c>
      <c r="BS12" s="592" t="str">
        <f>IF(ISERROR(VLOOKUP(BS53,'Cert Page - Service Selection'!$A$11:$E$80,5,FALSE)),"",VLOOKUP(BS53,'Cert Page - Service Selection'!$A$11:$E$80,5,FALSE))</f>
        <v/>
      </c>
      <c r="BT12" s="593" t="str">
        <f>IF(ISERROR(VLOOKUP(BT53,'Cert Page - Service Selection'!$A$11:$E$80,5,FALSE)),"",VLOOKUP(BT53,'Cert Page - Service Selection'!$A$11:$E$80,5,FALSE))</f>
        <v/>
      </c>
      <c r="BU12" s="593" t="str">
        <f>IF(ISERROR(VLOOKUP(BU53,'Cert Page - Service Selection'!$A$11:$E$80,5,FALSE)),"",VLOOKUP(BU53,'Cert Page - Service Selection'!$A$11:$E$80,5,FALSE))</f>
        <v/>
      </c>
      <c r="BV12" s="592" t="str">
        <f>IF(ISERROR(VLOOKUP(BV53,'Cert Page - Service Selection'!$A$11:$E$80,5,FALSE)),"",VLOOKUP(BV53,'Cert Page - Service Selection'!$A$11:$E$80,5,FALSE))</f>
        <v/>
      </c>
      <c r="BW12" s="593" t="str">
        <f>IF(ISERROR(VLOOKUP(BW53,'Cert Page - Service Selection'!$A$11:$E$80,5,FALSE)),"",VLOOKUP(BW53,'Cert Page - Service Selection'!$A$11:$E$80,5,FALSE))</f>
        <v/>
      </c>
      <c r="BX12" s="593" t="str">
        <f>IF(ISERROR(VLOOKUP(BX53,'Cert Page - Service Selection'!$A$11:$E$80,5,FALSE)),"",VLOOKUP(BX53,'Cert Page - Service Selection'!$A$11:$E$80,5,FALSE))</f>
        <v/>
      </c>
      <c r="BY12" s="593" t="str">
        <f>IF(ISERROR(VLOOKUP(BY53,'Cert Page - Service Selection'!$A$11:$E$80,5,FALSE)),"",VLOOKUP(BY53,'Cert Page - Service Selection'!$A$11:$E$80,5,FALSE))</f>
        <v/>
      </c>
      <c r="BZ12" s="593" t="str">
        <f>IF(ISERROR(VLOOKUP(BZ53,'Cert Page - Service Selection'!$A$11:$E$80,5,FALSE)),"",VLOOKUP(BZ53,'Cert Page - Service Selection'!$A$11:$E$80,5,FALSE))</f>
        <v/>
      </c>
      <c r="CA12" s="593" t="str">
        <f>IF(ISERROR(VLOOKUP(CA53,'Cert Page - Service Selection'!$A$11:$E$80,5,FALSE)),"",VLOOKUP(CA53,'Cert Page - Service Selection'!$A$11:$E$80,5,FALSE))</f>
        <v/>
      </c>
      <c r="CB12" s="593" t="str">
        <f>IF(ISERROR(VLOOKUP(CB53,'Cert Page - Service Selection'!$A$11:$E$80,5,FALSE)),"",VLOOKUP(CB53,'Cert Page - Service Selection'!$A$11:$E$80,5,FALSE))</f>
        <v/>
      </c>
      <c r="CC12" s="986" t="str">
        <f>IF(ISERROR(VLOOKUP(CC53,'Cert Page - Service Selection'!$A$11:$E$80,5,FALSE)),"",VLOOKUP(CC53,'Cert Page - Service Selection'!$A$11:$E$80,5,FALSE))</f>
        <v/>
      </c>
      <c r="CD12" s="593" t="str">
        <f>IF(ISERROR(VLOOKUP(CD53,'Cert Page - Service Selection'!$A$11:$E$80,5,FALSE)),"",VLOOKUP(CD53,'Cert Page - Service Selection'!$A$11:$E$80,5,FALSE))</f>
        <v/>
      </c>
      <c r="CE12" s="593" t="str">
        <f>IF(ISERROR(VLOOKUP(CE53,'Cert Page - Service Selection'!$A$11:$E$80,5,FALSE)),"",VLOOKUP(CE53,'Cert Page - Service Selection'!$A$11:$E$80,5,FALSE))</f>
        <v/>
      </c>
      <c r="CF12" s="593" t="str">
        <f>IF(ISERROR(VLOOKUP(CF53,'Cert Page - Service Selection'!$A$11:$E$80,5,FALSE)),"",VLOOKUP(CF53,'Cert Page - Service Selection'!$A$11:$E$80,5,FALSE))</f>
        <v/>
      </c>
      <c r="CG12" s="593" t="str">
        <f>IF(ISERROR(VLOOKUP(CG53,'Cert Page - Service Selection'!$A$11:$E$80,5,FALSE)),"",VLOOKUP(CG53,'Cert Page - Service Selection'!$A$11:$E$80,5,FALSE))</f>
        <v/>
      </c>
      <c r="CH12" s="593" t="str">
        <f>IF(ISERROR(VLOOKUP(CH53,'Cert Page - Service Selection'!$A$11:$E$80,5,FALSE)),"",VLOOKUP(CH53,'Cert Page - Service Selection'!$A$11:$E$80,5,FALSE))</f>
        <v/>
      </c>
      <c r="CI12" s="593" t="str">
        <f>IF(ISERROR(VLOOKUP(CI53,'Cert Page - Service Selection'!$A$11:$E$80,5,FALSE)),"",VLOOKUP(CI53,'Cert Page - Service Selection'!$A$11:$E$80,5,FALSE))</f>
        <v/>
      </c>
      <c r="CJ12" s="593" t="str">
        <f>IF(ISERROR(VLOOKUP(CJ53,'Cert Page - Service Selection'!$A$11:$E$80,5,FALSE)),"",VLOOKUP(CJ53,'Cert Page - Service Selection'!$A$11:$E$80,5,FALSE))</f>
        <v/>
      </c>
      <c r="CK12" s="593" t="str">
        <f>IF(ISERROR(VLOOKUP(CK53,'Cert Page - Service Selection'!$A$11:$E$80,5,FALSE)),"",VLOOKUP(CK53,'Cert Page - Service Selection'!$A$11:$E$80,5,FALSE))</f>
        <v/>
      </c>
      <c r="CL12" s="593" t="str">
        <f>IF(ISERROR(VLOOKUP(CL53,'Cert Page - Service Selection'!$A$11:$E$80,5,FALSE)),"",VLOOKUP(CL53,'Cert Page - Service Selection'!$A$11:$E$80,5,FALSE))</f>
        <v/>
      </c>
      <c r="CM12" s="592" t="str">
        <f>IF(ISERROR(VLOOKUP(CM53,'Cert Page - Service Selection'!$A$11:$E$80,5,FALSE)),"",VLOOKUP(CM53,'Cert Page - Service Selection'!$A$11:$E$80,5,FALSE))</f>
        <v/>
      </c>
      <c r="CN12" s="770"/>
      <c r="CO12" s="769"/>
      <c r="CP12" s="1141"/>
      <c r="CQ12" s="1141"/>
      <c r="CR12" s="1141"/>
      <c r="CS12" s="1020"/>
      <c r="CT12" s="1021" t="s">
        <v>499</v>
      </c>
      <c r="CU12" s="1020"/>
      <c r="CV12" s="1141"/>
      <c r="CW12" s="771"/>
      <c r="CX12" s="771"/>
    </row>
    <row r="13" spans="2:102" s="49" customFormat="1" ht="83.25" customHeight="1">
      <c r="B13" s="50"/>
      <c r="C13" s="51"/>
      <c r="D13" s="47"/>
      <c r="E13" s="1127" t="s">
        <v>414</v>
      </c>
      <c r="F13" s="1129" t="s">
        <v>579</v>
      </c>
      <c r="G13" s="1131" t="s">
        <v>578</v>
      </c>
      <c r="H13" s="1133" t="s">
        <v>831</v>
      </c>
      <c r="I13" s="1133" t="s">
        <v>577</v>
      </c>
      <c r="J13" s="1142" t="s">
        <v>766</v>
      </c>
      <c r="K13" s="594" t="str">
        <f>IF(K12="","",VLOOKUP(K53,'Cert Page - Service Selection'!$A$11:$F$80,6,FALSE))</f>
        <v/>
      </c>
      <c r="L13" s="595" t="str">
        <f>IF(L12="","",VLOOKUP(L53,'Cert Page - Service Selection'!$A$11:$F$80,6,FALSE))</f>
        <v/>
      </c>
      <c r="M13" s="595" t="str">
        <f>IF(M12="","",VLOOKUP(M53,'Cert Page - Service Selection'!$A$11:$F$80,6,FALSE))</f>
        <v/>
      </c>
      <c r="N13" s="594" t="str">
        <f>IF(N12="","",VLOOKUP(N53,'Cert Page - Service Selection'!$A$11:$F$80,6,FALSE))</f>
        <v/>
      </c>
      <c r="O13" s="595" t="str">
        <f>IF(O12="","",VLOOKUP(O53,'Cert Page - Service Selection'!$A$11:$F$80,6,FALSE))</f>
        <v/>
      </c>
      <c r="P13" s="595" t="str">
        <f>IF(P12="","",VLOOKUP(P53,'Cert Page - Service Selection'!$A$11:$F$80,6,FALSE))</f>
        <v/>
      </c>
      <c r="Q13" s="594" t="str">
        <f>IF(Q12="","",VLOOKUP(Q53,'Cert Page - Service Selection'!$A$11:$F$80,6,FALSE))</f>
        <v/>
      </c>
      <c r="R13" s="595" t="str">
        <f>IF(R12="","",VLOOKUP(R53,'Cert Page - Service Selection'!$A$11:$F$80,6,FALSE))</f>
        <v/>
      </c>
      <c r="S13" s="595" t="str">
        <f>IF(S12="","",VLOOKUP(S53,'Cert Page - Service Selection'!$A$11:$F$80,6,FALSE))</f>
        <v/>
      </c>
      <c r="T13" s="594" t="str">
        <f>IF(T12="","",VLOOKUP(T53,'Cert Page - Service Selection'!$A$11:$F$80,6,FALSE))</f>
        <v/>
      </c>
      <c r="U13" s="595" t="str">
        <f>IF(U12="","",VLOOKUP(U53,'Cert Page - Service Selection'!$A$11:$F$80,6,FALSE))</f>
        <v/>
      </c>
      <c r="V13" s="595" t="str">
        <f>IF(V12="","",VLOOKUP(V53,'Cert Page - Service Selection'!$A$11:$F$80,6,FALSE))</f>
        <v/>
      </c>
      <c r="W13" s="594" t="str">
        <f>IF(W12="","",VLOOKUP(W53,'Cert Page - Service Selection'!$A$11:$F$80,6,FALSE))</f>
        <v/>
      </c>
      <c r="X13" s="595" t="str">
        <f>IF(X12="","",VLOOKUP(X53,'Cert Page - Service Selection'!$A$11:$F$80,6,FALSE))</f>
        <v/>
      </c>
      <c r="Y13" s="595" t="str">
        <f>IF(Y12="","",VLOOKUP(Y53,'Cert Page - Service Selection'!$A$11:$F$80,6,FALSE))</f>
        <v/>
      </c>
      <c r="Z13" s="594" t="str">
        <f>IF(Z12="","",VLOOKUP(Z53,'Cert Page - Service Selection'!$A$11:$F$80,6,FALSE))</f>
        <v/>
      </c>
      <c r="AA13" s="595" t="str">
        <f>IF(AA12="","",VLOOKUP(AA53,'Cert Page - Service Selection'!$A$11:$F$80,6,FALSE))</f>
        <v/>
      </c>
      <c r="AB13" s="595" t="str">
        <f>IF(AB12="","",VLOOKUP(AB53,'Cert Page - Service Selection'!$A$11:$F$80,6,FALSE))</f>
        <v/>
      </c>
      <c r="AC13" s="594" t="str">
        <f>IF(AC12="","",VLOOKUP(AC53,'Cert Page - Service Selection'!$A$11:$F$80,6,FALSE))</f>
        <v/>
      </c>
      <c r="AD13" s="595" t="str">
        <f>IF(AD12="","",VLOOKUP(AD53,'Cert Page - Service Selection'!$A$11:$F$80,6,FALSE))</f>
        <v/>
      </c>
      <c r="AE13" s="595" t="str">
        <f>IF(AE12="","",VLOOKUP(AE53,'Cert Page - Service Selection'!$A$11:$F$80,6,FALSE))</f>
        <v/>
      </c>
      <c r="AF13" s="594" t="str">
        <f>IF(AF12="","",VLOOKUP(AF53,'Cert Page - Service Selection'!$A$11:$F$80,6,FALSE))</f>
        <v/>
      </c>
      <c r="AG13" s="595" t="str">
        <f>IF(AG12="","",VLOOKUP(AG53,'Cert Page - Service Selection'!$A$11:$F$80,6,FALSE))</f>
        <v/>
      </c>
      <c r="AH13" s="595" t="str">
        <f>IF(AH12="","",VLOOKUP(AH53,'Cert Page - Service Selection'!$A$11:$F$80,6,FALSE))</f>
        <v/>
      </c>
      <c r="AI13" s="594" t="str">
        <f>IF(AI12="","",VLOOKUP(AI53,'Cert Page - Service Selection'!$A$11:$F$80,6,FALSE))</f>
        <v/>
      </c>
      <c r="AJ13" s="595" t="str">
        <f>IF(AJ12="","",VLOOKUP(AJ53,'Cert Page - Service Selection'!$A$11:$F$80,6,FALSE))</f>
        <v/>
      </c>
      <c r="AK13" s="595" t="str">
        <f>IF(AK12="","",VLOOKUP(AK53,'Cert Page - Service Selection'!$A$11:$F$80,6,FALSE))</f>
        <v/>
      </c>
      <c r="AL13" s="594" t="str">
        <f>IF(AL12="","",VLOOKUP(AL53,'Cert Page - Service Selection'!$A$11:$F$80,6,FALSE))</f>
        <v/>
      </c>
      <c r="AM13" s="595" t="str">
        <f>IF(AM12="","",VLOOKUP(AM53,'Cert Page - Service Selection'!$A$11:$F$80,6,FALSE))</f>
        <v/>
      </c>
      <c r="AN13" s="595" t="str">
        <f>IF(AN12="","",VLOOKUP(AN53,'Cert Page - Service Selection'!$A$11:$F$80,6,FALSE))</f>
        <v/>
      </c>
      <c r="AO13" s="594" t="str">
        <f>IF(AO12="","",VLOOKUP(AO53,'Cert Page - Service Selection'!$A$11:$F$80,6,FALSE))</f>
        <v/>
      </c>
      <c r="AP13" s="595" t="str">
        <f>IF(AP12="","",VLOOKUP(AP53,'Cert Page - Service Selection'!$A$11:$F$80,6,FALSE))</f>
        <v/>
      </c>
      <c r="AQ13" s="595" t="str">
        <f>IF(AQ12="","",VLOOKUP(AQ53,'Cert Page - Service Selection'!$A$11:$F$80,6,FALSE))</f>
        <v/>
      </c>
      <c r="AR13" s="594" t="str">
        <f>IF(AR12="","",VLOOKUP(AR53,'Cert Page - Service Selection'!$A$11:$F$80,6,FALSE))</f>
        <v/>
      </c>
      <c r="AS13" s="595" t="str">
        <f>IF(AS12="","",VLOOKUP(AS53,'Cert Page - Service Selection'!$A$11:$F$80,6,FALSE))</f>
        <v/>
      </c>
      <c r="AT13" s="595" t="str">
        <f>IF(AT12="","",VLOOKUP(AT53,'Cert Page - Service Selection'!$A$11:$F$80,6,FALSE))</f>
        <v/>
      </c>
      <c r="AU13" s="594" t="str">
        <f>IF(AU12="","",VLOOKUP(AU53,'Cert Page - Service Selection'!$A$11:$F$80,6,FALSE))</f>
        <v/>
      </c>
      <c r="AV13" s="595" t="str">
        <f>IF(AV12="","",VLOOKUP(AV53,'Cert Page - Service Selection'!$A$11:$F$80,6,FALSE))</f>
        <v/>
      </c>
      <c r="AW13" s="595" t="str">
        <f>IF(AW12="","",VLOOKUP(AW53,'Cert Page - Service Selection'!$A$11:$F$80,6,FALSE))</f>
        <v/>
      </c>
      <c r="AX13" s="594" t="str">
        <f>IF(AX12="","",VLOOKUP(AX53,'Cert Page - Service Selection'!$A$11:$F$80,6,FALSE))</f>
        <v/>
      </c>
      <c r="AY13" s="595" t="str">
        <f>IF(AY12="","",VLOOKUP(AY53,'Cert Page - Service Selection'!$A$11:$F$80,6,FALSE))</f>
        <v/>
      </c>
      <c r="AZ13" s="595" t="str">
        <f>IF(AZ12="","",VLOOKUP(AZ53,'Cert Page - Service Selection'!$A$11:$F$80,6,FALSE))</f>
        <v/>
      </c>
      <c r="BA13" s="594" t="str">
        <f>IF(BA12="","",VLOOKUP(BA53,'Cert Page - Service Selection'!$A$11:$F$80,6,FALSE))</f>
        <v/>
      </c>
      <c r="BB13" s="595" t="str">
        <f>IF(BB12="","",VLOOKUP(BB53,'Cert Page - Service Selection'!$A$11:$F$80,6,FALSE))</f>
        <v/>
      </c>
      <c r="BC13" s="595" t="str">
        <f>IF(BC12="","",VLOOKUP(BC53,'Cert Page - Service Selection'!$A$11:$F$80,6,FALSE))</f>
        <v/>
      </c>
      <c r="BD13" s="594" t="str">
        <f>IF(BD12="","",VLOOKUP(BD53,'Cert Page - Service Selection'!$A$11:$F$80,6,FALSE))</f>
        <v/>
      </c>
      <c r="BE13" s="595" t="str">
        <f>IF(BE12="","",VLOOKUP(BE53,'Cert Page - Service Selection'!$A$11:$F$80,6,FALSE))</f>
        <v/>
      </c>
      <c r="BF13" s="595" t="str">
        <f>IF(BF12="","",VLOOKUP(BF53,'Cert Page - Service Selection'!$A$11:$F$80,6,FALSE))</f>
        <v/>
      </c>
      <c r="BG13" s="594" t="str">
        <f>IF(BG12="","",VLOOKUP(BG53,'Cert Page - Service Selection'!$A$11:$F$80,6,FALSE))</f>
        <v/>
      </c>
      <c r="BH13" s="595" t="str">
        <f>IF(BH12="","",VLOOKUP(BH53,'Cert Page - Service Selection'!$A$11:$F$80,6,FALSE))</f>
        <v/>
      </c>
      <c r="BI13" s="595" t="str">
        <f>IF(BI12="","",VLOOKUP(BI53,'Cert Page - Service Selection'!$A$11:$F$80,6,FALSE))</f>
        <v/>
      </c>
      <c r="BJ13" s="594" t="str">
        <f>IF(BJ12="","",VLOOKUP(BJ53,'Cert Page - Service Selection'!$A$11:$F$80,6,FALSE))</f>
        <v/>
      </c>
      <c r="BK13" s="595" t="str">
        <f>IF(BK12="","",VLOOKUP(BK53,'Cert Page - Service Selection'!$A$11:$F$80,6,FALSE))</f>
        <v/>
      </c>
      <c r="BL13" s="595" t="str">
        <f>IF(BL12="","",VLOOKUP(BL53,'Cert Page - Service Selection'!$A$11:$F$80,6,FALSE))</f>
        <v/>
      </c>
      <c r="BM13" s="594" t="str">
        <f>IF(BM12="","",VLOOKUP(BM53,'Cert Page - Service Selection'!$A$11:$F$80,6,FALSE))</f>
        <v/>
      </c>
      <c r="BN13" s="595" t="str">
        <f>IF(BN12="","",VLOOKUP(BN53,'Cert Page - Service Selection'!$A$11:$F$80,6,FALSE))</f>
        <v/>
      </c>
      <c r="BO13" s="595" t="str">
        <f>IF(BO12="","",VLOOKUP(BO53,'Cert Page - Service Selection'!$A$11:$F$80,6,FALSE))</f>
        <v/>
      </c>
      <c r="BP13" s="594" t="str">
        <f>IF(BP12="","",VLOOKUP(BP53,'Cert Page - Service Selection'!$A$11:$F$80,6,FALSE))</f>
        <v/>
      </c>
      <c r="BQ13" s="595" t="str">
        <f>IF(BQ12="","",VLOOKUP(BQ53,'Cert Page - Service Selection'!$A$11:$F$80,6,FALSE))</f>
        <v/>
      </c>
      <c r="BR13" s="595" t="str">
        <f>IF(BR12="","",VLOOKUP(BR53,'Cert Page - Service Selection'!$A$11:$F$80,6,FALSE))</f>
        <v/>
      </c>
      <c r="BS13" s="594" t="str">
        <f>IF(BS12="","",VLOOKUP(BS53,'Cert Page - Service Selection'!$A$11:$F$80,6,FALSE))</f>
        <v/>
      </c>
      <c r="BT13" s="595" t="str">
        <f>IF(BT12="","",VLOOKUP(BT53,'Cert Page - Service Selection'!$A$11:$F$80,6,FALSE))</f>
        <v/>
      </c>
      <c r="BU13" s="595" t="str">
        <f>IF(BU12="","",VLOOKUP(BU53,'Cert Page - Service Selection'!$A$11:$F$80,6,FALSE))</f>
        <v/>
      </c>
      <c r="BV13" s="594" t="str">
        <f>IF(BV12="","",VLOOKUP(BV53,'Cert Page - Service Selection'!$A$11:$F$80,6,FALSE))</f>
        <v/>
      </c>
      <c r="BW13" s="595" t="str">
        <f>IF(BW12="","",VLOOKUP(BW53,'Cert Page - Service Selection'!$A$11:$F$80,6,FALSE))</f>
        <v/>
      </c>
      <c r="BX13" s="595" t="str">
        <f>IF(BX12="","",VLOOKUP(BX53,'Cert Page - Service Selection'!$A$11:$F$80,6,FALSE))</f>
        <v/>
      </c>
      <c r="BY13" s="595" t="str">
        <f>IF(BY12="","",VLOOKUP(BY53,'Cert Page - Service Selection'!$A$11:$F$80,6,FALSE))</f>
        <v/>
      </c>
      <c r="BZ13" s="595" t="str">
        <f>IF(BZ12="","",VLOOKUP(BZ53,'Cert Page - Service Selection'!$A$11:$F$80,6,FALSE))</f>
        <v/>
      </c>
      <c r="CA13" s="595" t="str">
        <f>IF(CA12="","",VLOOKUP(CA53,'Cert Page - Service Selection'!$A$11:$F$80,6,FALSE))</f>
        <v/>
      </c>
      <c r="CB13" s="595" t="str">
        <f>IF(CB12="","",VLOOKUP(CB53,'Cert Page - Service Selection'!$A$11:$F$80,6,FALSE))</f>
        <v/>
      </c>
      <c r="CC13" s="987" t="str">
        <f>IF(CC12="","",VLOOKUP(CC53,'Cert Page - Service Selection'!$A$11:$F$80,6,FALSE))</f>
        <v/>
      </c>
      <c r="CD13" s="595" t="str">
        <f>IF(CD12="","",VLOOKUP(CD53,'Cert Page - Service Selection'!$A$11:$F$80,6,FALSE))</f>
        <v/>
      </c>
      <c r="CE13" s="595" t="str">
        <f>IF(CE12="","",VLOOKUP(CE53,'Cert Page - Service Selection'!$A$11:$F$80,6,FALSE))</f>
        <v/>
      </c>
      <c r="CF13" s="595" t="str">
        <f>IF(CF12="","",VLOOKUP(CF53,'Cert Page - Service Selection'!$A$11:$F$80,6,FALSE))</f>
        <v/>
      </c>
      <c r="CG13" s="595" t="str">
        <f>IF(CG12="","",VLOOKUP(CG53,'Cert Page - Service Selection'!$A$11:$F$80,6,FALSE))</f>
        <v/>
      </c>
      <c r="CH13" s="595" t="str">
        <f>IF(CH12="","",VLOOKUP(CH53,'Cert Page - Service Selection'!$A$11:$F$80,6,FALSE))</f>
        <v/>
      </c>
      <c r="CI13" s="595" t="str">
        <f>IF(CI12="","",VLOOKUP(CI53,'Cert Page - Service Selection'!$A$11:$F$80,6,FALSE))</f>
        <v/>
      </c>
      <c r="CJ13" s="595" t="str">
        <f>IF(CJ12="","",VLOOKUP(CJ53,'Cert Page - Service Selection'!$A$11:$F$80,6,FALSE))</f>
        <v/>
      </c>
      <c r="CK13" s="595" t="str">
        <f>IF(CK12="","",VLOOKUP(CK53,'Cert Page - Service Selection'!$A$11:$F$80,6,FALSE))</f>
        <v/>
      </c>
      <c r="CL13" s="595" t="str">
        <f>IF(CL12="","",VLOOKUP(CL53,'Cert Page - Service Selection'!$A$11:$F$80,6,FALSE))</f>
        <v/>
      </c>
      <c r="CM13" s="594" t="str">
        <f>IF(CM12="","",VLOOKUP(CM53,'Cert Page - Service Selection'!$A$11:$F$80,6,FALSE))</f>
        <v/>
      </c>
      <c r="CN13" s="766"/>
      <c r="CO13" s="767"/>
      <c r="CP13" s="1141"/>
      <c r="CQ13" s="1141"/>
      <c r="CR13" s="1141"/>
      <c r="CS13" s="1022"/>
      <c r="CT13" s="1023" t="s">
        <v>292</v>
      </c>
      <c r="CU13" s="1023">
        <f>IF(ISNA(VLOOKUP(CT13,$CT$14:$CU$231,2,0)),0,VLOOKUP(CT13,$CT$14:$CU$231,2,0))</f>
        <v>1</v>
      </c>
      <c r="CV13" s="1141"/>
      <c r="CW13" s="772"/>
      <c r="CX13" s="772"/>
    </row>
    <row r="14" spans="2:102" s="324" customFormat="1" ht="13.5" thickBot="1">
      <c r="B14" s="325" t="s">
        <v>458</v>
      </c>
      <c r="C14" s="326"/>
      <c r="D14" s="326"/>
      <c r="E14" s="1128"/>
      <c r="F14" s="1130"/>
      <c r="G14" s="1132"/>
      <c r="H14" s="1130"/>
      <c r="I14" s="1130"/>
      <c r="J14" s="1143"/>
      <c r="K14" s="596" t="str">
        <f>IF(K12="","",VLOOKUP(K53,'Cert Page - Service Selection'!$A$11:$G$80,7,FALSE))</f>
        <v/>
      </c>
      <c r="L14" s="597" t="str">
        <f>IF(L12="","",VLOOKUP(L53,'Cert Page - Service Selection'!$A$11:$G$80,7,FALSE))</f>
        <v/>
      </c>
      <c r="M14" s="597" t="str">
        <f>IF(M12="","",VLOOKUP(M53,'Cert Page - Service Selection'!$A$11:$G$80,7,FALSE))</f>
        <v/>
      </c>
      <c r="N14" s="596" t="str">
        <f>IF(N12="","",VLOOKUP(N53,'Cert Page - Service Selection'!$A$11:$G$80,7,FALSE))</f>
        <v/>
      </c>
      <c r="O14" s="597" t="str">
        <f>IF(O12="","",VLOOKUP(O53,'Cert Page - Service Selection'!$A$11:$G$80,7,FALSE))</f>
        <v/>
      </c>
      <c r="P14" s="597" t="str">
        <f>IF(P12="","",VLOOKUP(P53,'Cert Page - Service Selection'!$A$11:$G$80,7,FALSE))</f>
        <v/>
      </c>
      <c r="Q14" s="596" t="str">
        <f>IF(Q12="","",VLOOKUP(Q53,'Cert Page - Service Selection'!$A$11:$G$80,7,FALSE))</f>
        <v/>
      </c>
      <c r="R14" s="597" t="str">
        <f>IF(R12="","",VLOOKUP(R53,'Cert Page - Service Selection'!$A$11:$G$80,7,FALSE))</f>
        <v/>
      </c>
      <c r="S14" s="597" t="str">
        <f>IF(S12="","",VLOOKUP(S53,'Cert Page - Service Selection'!$A$11:$G$80,7,FALSE))</f>
        <v/>
      </c>
      <c r="T14" s="596" t="str">
        <f>IF(T12="","",VLOOKUP(T53,'Cert Page - Service Selection'!$A$11:$G$80,7,FALSE))</f>
        <v/>
      </c>
      <c r="U14" s="597" t="str">
        <f>IF(U12="","",VLOOKUP(U53,'Cert Page - Service Selection'!$A$11:$G$80,7,FALSE))</f>
        <v/>
      </c>
      <c r="V14" s="597" t="str">
        <f>IF(V12="","",VLOOKUP(V53,'Cert Page - Service Selection'!$A$11:$G$80,7,FALSE))</f>
        <v/>
      </c>
      <c r="W14" s="596" t="str">
        <f>IF(W12="","",VLOOKUP(W53,'Cert Page - Service Selection'!$A$11:$G$80,7,FALSE))</f>
        <v/>
      </c>
      <c r="X14" s="597" t="str">
        <f>IF(X12="","",VLOOKUP(X53,'Cert Page - Service Selection'!$A$11:$G$80,7,FALSE))</f>
        <v/>
      </c>
      <c r="Y14" s="597" t="str">
        <f>IF(Y12="","",VLOOKUP(Y53,'Cert Page - Service Selection'!$A$11:$G$80,7,FALSE))</f>
        <v/>
      </c>
      <c r="Z14" s="596" t="str">
        <f>IF(Z12="","",VLOOKUP(Z53,'Cert Page - Service Selection'!$A$11:$G$80,7,FALSE))</f>
        <v/>
      </c>
      <c r="AA14" s="597" t="str">
        <f>IF(AA12="","",VLOOKUP(AA53,'Cert Page - Service Selection'!$A$11:$G$80,7,FALSE))</f>
        <v/>
      </c>
      <c r="AB14" s="597" t="str">
        <f>IF(AB12="","",VLOOKUP(AB53,'Cert Page - Service Selection'!$A$11:$G$80,7,FALSE))</f>
        <v/>
      </c>
      <c r="AC14" s="596" t="str">
        <f>IF(AC12="","",VLOOKUP(AC53,'Cert Page - Service Selection'!$A$11:$G$80,7,FALSE))</f>
        <v/>
      </c>
      <c r="AD14" s="597" t="str">
        <f>IF(AD12="","",VLOOKUP(AD53,'Cert Page - Service Selection'!$A$11:$G$80,7,FALSE))</f>
        <v/>
      </c>
      <c r="AE14" s="597" t="str">
        <f>IF(AE12="","",VLOOKUP(AE53,'Cert Page - Service Selection'!$A$11:$G$80,7,FALSE))</f>
        <v/>
      </c>
      <c r="AF14" s="596" t="str">
        <f>IF(AF12="","",VLOOKUP(AF53,'Cert Page - Service Selection'!$A$11:$G$80,7,FALSE))</f>
        <v/>
      </c>
      <c r="AG14" s="597" t="str">
        <f>IF(AG12="","",VLOOKUP(AG53,'Cert Page - Service Selection'!$A$11:$G$80,7,FALSE))</f>
        <v/>
      </c>
      <c r="AH14" s="597" t="str">
        <f>IF(AH12="","",VLOOKUP(AH53,'Cert Page - Service Selection'!$A$11:$G$80,7,FALSE))</f>
        <v/>
      </c>
      <c r="AI14" s="596" t="str">
        <f>IF(AI12="","",VLOOKUP(AI53,'Cert Page - Service Selection'!$A$11:$G$80,7,FALSE))</f>
        <v/>
      </c>
      <c r="AJ14" s="597" t="str">
        <f>IF(AJ12="","",VLOOKUP(AJ53,'Cert Page - Service Selection'!$A$11:$G$80,7,FALSE))</f>
        <v/>
      </c>
      <c r="AK14" s="597" t="str">
        <f>IF(AK12="","",VLOOKUP(AK53,'Cert Page - Service Selection'!$A$11:$G$80,7,FALSE))</f>
        <v/>
      </c>
      <c r="AL14" s="596" t="str">
        <f>IF(AL12="","",VLOOKUP(AL53,'Cert Page - Service Selection'!$A$11:$G$80,7,FALSE))</f>
        <v/>
      </c>
      <c r="AM14" s="597" t="str">
        <f>IF(AM12="","",VLOOKUP(AM53,'Cert Page - Service Selection'!$A$11:$G$80,7,FALSE))</f>
        <v/>
      </c>
      <c r="AN14" s="597" t="str">
        <f>IF(AN12="","",VLOOKUP(AN53,'Cert Page - Service Selection'!$A$11:$G$80,7,FALSE))</f>
        <v/>
      </c>
      <c r="AO14" s="596" t="str">
        <f>IF(AO12="","",VLOOKUP(AO53,'Cert Page - Service Selection'!$A$11:$G$80,7,FALSE))</f>
        <v/>
      </c>
      <c r="AP14" s="597" t="str">
        <f>IF(AP12="","",VLOOKUP(AP53,'Cert Page - Service Selection'!$A$11:$G$80,7,FALSE))</f>
        <v/>
      </c>
      <c r="AQ14" s="597" t="str">
        <f>IF(AQ12="","",VLOOKUP(AQ53,'Cert Page - Service Selection'!$A$11:$G$80,7,FALSE))</f>
        <v/>
      </c>
      <c r="AR14" s="596" t="str">
        <f>IF(AR12="","",VLOOKUP(AR53,'Cert Page - Service Selection'!$A$11:$G$80,7,FALSE))</f>
        <v/>
      </c>
      <c r="AS14" s="597" t="str">
        <f>IF(AS12="","",VLOOKUP(AS53,'Cert Page - Service Selection'!$A$11:$G$80,7,FALSE))</f>
        <v/>
      </c>
      <c r="AT14" s="597" t="str">
        <f>IF(AT12="","",VLOOKUP(AT53,'Cert Page - Service Selection'!$A$11:$G$80,7,FALSE))</f>
        <v/>
      </c>
      <c r="AU14" s="596" t="str">
        <f>IF(AU12="","",VLOOKUP(AU53,'Cert Page - Service Selection'!$A$11:$G$80,7,FALSE))</f>
        <v/>
      </c>
      <c r="AV14" s="597" t="str">
        <f>IF(AV12="","",VLOOKUP(AV53,'Cert Page - Service Selection'!$A$11:$G$80,7,FALSE))</f>
        <v/>
      </c>
      <c r="AW14" s="597" t="str">
        <f>IF(AW12="","",VLOOKUP(AW53,'Cert Page - Service Selection'!$A$11:$G$80,7,FALSE))</f>
        <v/>
      </c>
      <c r="AX14" s="596" t="str">
        <f>IF(AX12="","",VLOOKUP(AX53,'Cert Page - Service Selection'!$A$11:$G$80,7,FALSE))</f>
        <v/>
      </c>
      <c r="AY14" s="597" t="str">
        <f>IF(AY12="","",VLOOKUP(AY53,'Cert Page - Service Selection'!$A$11:$G$80,7,FALSE))</f>
        <v/>
      </c>
      <c r="AZ14" s="597" t="str">
        <f>IF(AZ12="","",VLOOKUP(AZ53,'Cert Page - Service Selection'!$A$11:$G$80,7,FALSE))</f>
        <v/>
      </c>
      <c r="BA14" s="596" t="str">
        <f>IF(BA12="","",VLOOKUP(BA53,'Cert Page - Service Selection'!$A$11:$G$80,7,FALSE))</f>
        <v/>
      </c>
      <c r="BB14" s="597" t="str">
        <f>IF(BB12="","",VLOOKUP(BB53,'Cert Page - Service Selection'!$A$11:$G$80,7,FALSE))</f>
        <v/>
      </c>
      <c r="BC14" s="597" t="str">
        <f>IF(BC12="","",VLOOKUP(BC53,'Cert Page - Service Selection'!$A$11:$G$80,7,FALSE))</f>
        <v/>
      </c>
      <c r="BD14" s="596" t="str">
        <f>IF(BD12="","",VLOOKUP(BD53,'Cert Page - Service Selection'!$A$11:$G$80,7,FALSE))</f>
        <v/>
      </c>
      <c r="BE14" s="597" t="str">
        <f>IF(BE12="","",VLOOKUP(BE53,'Cert Page - Service Selection'!$A$11:$G$80,7,FALSE))</f>
        <v/>
      </c>
      <c r="BF14" s="597" t="str">
        <f>IF(BF12="","",VLOOKUP(BF53,'Cert Page - Service Selection'!$A$11:$G$80,7,FALSE))</f>
        <v/>
      </c>
      <c r="BG14" s="596" t="str">
        <f>IF(BG12="","",VLOOKUP(BG53,'Cert Page - Service Selection'!$A$11:$G$80,7,FALSE))</f>
        <v/>
      </c>
      <c r="BH14" s="597" t="str">
        <f>IF(BH12="","",VLOOKUP(BH53,'Cert Page - Service Selection'!$A$11:$G$80,7,FALSE))</f>
        <v/>
      </c>
      <c r="BI14" s="597" t="str">
        <f>IF(BI12="","",VLOOKUP(BI53,'Cert Page - Service Selection'!$A$11:$G$80,7,FALSE))</f>
        <v/>
      </c>
      <c r="BJ14" s="596" t="str">
        <f>IF(BJ12="","",VLOOKUP(BJ53,'Cert Page - Service Selection'!$A$11:$G$80,7,FALSE))</f>
        <v/>
      </c>
      <c r="BK14" s="597" t="str">
        <f>IF(BK12="","",VLOOKUP(BK53,'Cert Page - Service Selection'!$A$11:$G$80,7,FALSE))</f>
        <v/>
      </c>
      <c r="BL14" s="597" t="str">
        <f>IF(BL12="","",VLOOKUP(BL53,'Cert Page - Service Selection'!$A$11:$G$80,7,FALSE))</f>
        <v/>
      </c>
      <c r="BM14" s="596" t="str">
        <f>IF(BM12="","",VLOOKUP(BM53,'Cert Page - Service Selection'!$A$11:$G$80,7,FALSE))</f>
        <v/>
      </c>
      <c r="BN14" s="597" t="str">
        <f>IF(BN12="","",VLOOKUP(BN53,'Cert Page - Service Selection'!$A$11:$G$80,7,FALSE))</f>
        <v/>
      </c>
      <c r="BO14" s="597" t="str">
        <f>IF(BO12="","",VLOOKUP(BO53,'Cert Page - Service Selection'!$A$11:$G$80,7,FALSE))</f>
        <v/>
      </c>
      <c r="BP14" s="596" t="str">
        <f>IF(BP12="","",VLOOKUP(BP53,'Cert Page - Service Selection'!$A$11:$G$80,7,FALSE))</f>
        <v/>
      </c>
      <c r="BQ14" s="597" t="str">
        <f>IF(BQ12="","",VLOOKUP(BQ53,'Cert Page - Service Selection'!$A$11:$G$80,7,FALSE))</f>
        <v/>
      </c>
      <c r="BR14" s="597" t="str">
        <f>IF(BR12="","",VLOOKUP(BR53,'Cert Page - Service Selection'!$A$11:$G$80,7,FALSE))</f>
        <v/>
      </c>
      <c r="BS14" s="596" t="str">
        <f>IF(BS12="","",VLOOKUP(BS53,'Cert Page - Service Selection'!$A$11:$G$80,7,FALSE))</f>
        <v/>
      </c>
      <c r="BT14" s="597" t="str">
        <f>IF(BT12="","",VLOOKUP(BT53,'Cert Page - Service Selection'!$A$11:$G$80,7,FALSE))</f>
        <v/>
      </c>
      <c r="BU14" s="597" t="str">
        <f>IF(BU12="","",VLOOKUP(BU53,'Cert Page - Service Selection'!$A$11:$G$80,7,FALSE))</f>
        <v/>
      </c>
      <c r="BV14" s="596" t="str">
        <f>IF(BV12="","",VLOOKUP(BV53,'Cert Page - Service Selection'!$A$11:$G$80,7,FALSE))</f>
        <v/>
      </c>
      <c r="BW14" s="597" t="str">
        <f>IF(BW12="","",VLOOKUP(BW53,'Cert Page - Service Selection'!$A$11:$G$80,7,FALSE))</f>
        <v/>
      </c>
      <c r="BX14" s="597" t="str">
        <f>IF(BX12="","",VLOOKUP(BX53,'Cert Page - Service Selection'!$A$11:$G$80,7,FALSE))</f>
        <v/>
      </c>
      <c r="BY14" s="597" t="str">
        <f>IF(BY12="","",VLOOKUP(BY53,'Cert Page - Service Selection'!$A$11:$G$80,7,FALSE))</f>
        <v/>
      </c>
      <c r="BZ14" s="597" t="str">
        <f>IF(BZ12="","",VLOOKUP(BZ53,'Cert Page - Service Selection'!$A$11:$G$80,7,FALSE))</f>
        <v/>
      </c>
      <c r="CA14" s="597" t="str">
        <f>IF(CA12="","",VLOOKUP(CA53,'Cert Page - Service Selection'!$A$11:$G$80,7,FALSE))</f>
        <v/>
      </c>
      <c r="CB14" s="597" t="str">
        <f>IF(CB12="","",VLOOKUP(CB53,'Cert Page - Service Selection'!$A$11:$G$80,7,FALSE))</f>
        <v/>
      </c>
      <c r="CC14" s="988" t="str">
        <f>IF(CC12="","",VLOOKUP(CC53,'Cert Page - Service Selection'!$A$11:$G$80,7,FALSE))</f>
        <v/>
      </c>
      <c r="CD14" s="597" t="str">
        <f>IF(CD12="","",VLOOKUP(CD53,'Cert Page - Service Selection'!$A$11:$G$80,7,FALSE))</f>
        <v/>
      </c>
      <c r="CE14" s="597" t="str">
        <f>IF(CE12="","",VLOOKUP(CE53,'Cert Page - Service Selection'!$A$11:$G$80,7,FALSE))</f>
        <v/>
      </c>
      <c r="CF14" s="597" t="str">
        <f>IF(CF12="","",VLOOKUP(CF53,'Cert Page - Service Selection'!$A$11:$G$80,7,FALSE))</f>
        <v/>
      </c>
      <c r="CG14" s="597" t="str">
        <f>IF(CG12="","",VLOOKUP(CG53,'Cert Page - Service Selection'!$A$11:$G$80,7,FALSE))</f>
        <v/>
      </c>
      <c r="CH14" s="597" t="str">
        <f>IF(CH12="","",VLOOKUP(CH53,'Cert Page - Service Selection'!$A$11:$G$80,7,FALSE))</f>
        <v/>
      </c>
      <c r="CI14" s="597" t="str">
        <f>IF(CI12="","",VLOOKUP(CI53,'Cert Page - Service Selection'!$A$11:$G$80,7,FALSE))</f>
        <v/>
      </c>
      <c r="CJ14" s="597" t="str">
        <f>IF(CJ12="","",VLOOKUP(CJ53,'Cert Page - Service Selection'!$A$11:$G$80,7,FALSE))</f>
        <v/>
      </c>
      <c r="CK14" s="597" t="str">
        <f>IF(CK12="","",VLOOKUP(CK53,'Cert Page - Service Selection'!$A$11:$G$80,7,FALSE))</f>
        <v/>
      </c>
      <c r="CL14" s="597" t="str">
        <f>IF(CL12="","",VLOOKUP(CL53,'Cert Page - Service Selection'!$A$11:$G$80,7,FALSE))</f>
        <v/>
      </c>
      <c r="CM14" s="596" t="str">
        <f>IF(CM12="","",VLOOKUP(CM53,'Cert Page - Service Selection'!$A$11:$G$80,7,FALSE))</f>
        <v/>
      </c>
      <c r="CN14" s="773"/>
      <c r="CO14" s="774"/>
      <c r="CP14" s="1141"/>
      <c r="CQ14" s="1141"/>
      <c r="CR14" s="1141"/>
      <c r="CS14" s="1024">
        <v>1</v>
      </c>
      <c r="CT14" s="1025" t="s">
        <v>292</v>
      </c>
      <c r="CU14" s="1026">
        <v>1</v>
      </c>
      <c r="CV14" s="1141"/>
      <c r="CW14" s="775"/>
      <c r="CX14" s="775"/>
    </row>
    <row r="15" spans="2:100" ht="12.75">
      <c r="B15" s="68">
        <v>1</v>
      </c>
      <c r="C15" s="32" t="s">
        <v>248</v>
      </c>
      <c r="D15" s="81"/>
      <c r="E15" s="103"/>
      <c r="F15" s="75"/>
      <c r="G15" s="75"/>
      <c r="H15" s="104"/>
      <c r="I15" s="75"/>
      <c r="J15" s="598">
        <f>'D - Direct Care Staff'!P48</f>
        <v>0</v>
      </c>
      <c r="K15" s="103"/>
      <c r="L15" s="55"/>
      <c r="M15" s="107"/>
      <c r="N15" s="55"/>
      <c r="O15" s="107"/>
      <c r="P15" s="55"/>
      <c r="Q15" s="54"/>
      <c r="R15" s="106"/>
      <c r="S15" s="55"/>
      <c r="T15" s="107"/>
      <c r="U15" s="55"/>
      <c r="V15" s="107"/>
      <c r="W15" s="55"/>
      <c r="X15" s="54"/>
      <c r="Y15" s="106"/>
      <c r="Z15" s="55"/>
      <c r="AA15" s="107"/>
      <c r="AB15" s="55"/>
      <c r="AC15" s="107"/>
      <c r="AD15" s="55"/>
      <c r="AE15" s="54"/>
      <c r="AF15" s="106"/>
      <c r="AG15" s="55"/>
      <c r="AH15" s="107"/>
      <c r="AI15" s="55"/>
      <c r="AJ15" s="107"/>
      <c r="AK15" s="55"/>
      <c r="AL15" s="54"/>
      <c r="AM15" s="106"/>
      <c r="AN15" s="55"/>
      <c r="AO15" s="107"/>
      <c r="AP15" s="55"/>
      <c r="AQ15" s="107"/>
      <c r="AR15" s="55"/>
      <c r="AS15" s="54"/>
      <c r="AT15" s="106"/>
      <c r="AU15" s="55"/>
      <c r="AV15" s="107"/>
      <c r="AW15" s="55"/>
      <c r="AX15" s="107"/>
      <c r="AY15" s="55"/>
      <c r="AZ15" s="54"/>
      <c r="BA15" s="106"/>
      <c r="BB15" s="55"/>
      <c r="BC15" s="107"/>
      <c r="BD15" s="55"/>
      <c r="BE15" s="107"/>
      <c r="BF15" s="55"/>
      <c r="BG15" s="54"/>
      <c r="BH15" s="106"/>
      <c r="BI15" s="55"/>
      <c r="BJ15" s="107"/>
      <c r="BK15" s="55"/>
      <c r="BL15" s="107"/>
      <c r="BM15" s="55"/>
      <c r="BN15" s="54"/>
      <c r="BO15" s="106"/>
      <c r="BP15" s="55"/>
      <c r="BQ15" s="107"/>
      <c r="BR15" s="55"/>
      <c r="BS15" s="107"/>
      <c r="BT15" s="55"/>
      <c r="BU15" s="54"/>
      <c r="BV15" s="106"/>
      <c r="BW15" s="55"/>
      <c r="BX15" s="107"/>
      <c r="BY15" s="107"/>
      <c r="BZ15" s="107"/>
      <c r="CA15" s="107"/>
      <c r="CB15" s="992"/>
      <c r="CC15" s="989"/>
      <c r="CD15" s="107"/>
      <c r="CE15" s="107"/>
      <c r="CF15" s="107"/>
      <c r="CG15" s="107"/>
      <c r="CH15" s="107"/>
      <c r="CI15" s="107"/>
      <c r="CJ15" s="107"/>
      <c r="CK15" s="107"/>
      <c r="CL15" s="996"/>
      <c r="CM15" s="55"/>
      <c r="CN15" s="807"/>
      <c r="CO15" s="729"/>
      <c r="CP15" s="776" t="str">
        <f>IF(OR(CQ15&lt;-25,CQ15&gt;25),"No","Yes")</f>
        <v>Yes</v>
      </c>
      <c r="CQ15" s="790">
        <f aca="true" t="shared" si="0" ref="CQ15:CQ30">ABS(J15-SUM(K15:CM15))</f>
        <v>0</v>
      </c>
      <c r="CR15" s="790">
        <f>ABS(E15-SUM(F15:J15))</f>
        <v>0</v>
      </c>
      <c r="CS15" s="1027">
        <f>CS14+1</f>
        <v>2</v>
      </c>
      <c r="CT15" s="1028"/>
      <c r="CU15" s="1028">
        <v>20</v>
      </c>
      <c r="CV15" s="762" t="str">
        <f>IF(OR(CR15&lt;-25,CR15&gt;25),"No","Yes")</f>
        <v>Yes</v>
      </c>
    </row>
    <row r="16" spans="2:100" ht="12.75">
      <c r="B16" s="73">
        <v>2</v>
      </c>
      <c r="C16" s="32" t="s">
        <v>249</v>
      </c>
      <c r="D16" s="81"/>
      <c r="E16" s="103"/>
      <c r="F16" s="75"/>
      <c r="G16" s="75"/>
      <c r="H16" s="104"/>
      <c r="I16" s="75"/>
      <c r="J16" s="598">
        <f>'D - Direct Care Staff'!Q48+'D - Direct Care Staff'!R48</f>
        <v>0</v>
      </c>
      <c r="K16" s="103"/>
      <c r="L16" s="75"/>
      <c r="M16" s="104"/>
      <c r="N16" s="75"/>
      <c r="O16" s="104"/>
      <c r="P16" s="75"/>
      <c r="Q16" s="74"/>
      <c r="R16" s="103"/>
      <c r="S16" s="75"/>
      <c r="T16" s="104"/>
      <c r="U16" s="75"/>
      <c r="V16" s="104"/>
      <c r="W16" s="75"/>
      <c r="X16" s="74"/>
      <c r="Y16" s="103"/>
      <c r="Z16" s="75"/>
      <c r="AA16" s="104"/>
      <c r="AB16" s="75"/>
      <c r="AC16" s="104"/>
      <c r="AD16" s="75"/>
      <c r="AE16" s="74"/>
      <c r="AF16" s="103"/>
      <c r="AG16" s="75"/>
      <c r="AH16" s="104"/>
      <c r="AI16" s="75"/>
      <c r="AJ16" s="104"/>
      <c r="AK16" s="75"/>
      <c r="AL16" s="74"/>
      <c r="AM16" s="103"/>
      <c r="AN16" s="75"/>
      <c r="AO16" s="104"/>
      <c r="AP16" s="75"/>
      <c r="AQ16" s="104"/>
      <c r="AR16" s="75"/>
      <c r="AS16" s="74"/>
      <c r="AT16" s="103"/>
      <c r="AU16" s="75"/>
      <c r="AV16" s="104"/>
      <c r="AW16" s="75"/>
      <c r="AX16" s="104"/>
      <c r="AY16" s="75"/>
      <c r="AZ16" s="74"/>
      <c r="BA16" s="103"/>
      <c r="BB16" s="75"/>
      <c r="BC16" s="104"/>
      <c r="BD16" s="75"/>
      <c r="BE16" s="104"/>
      <c r="BF16" s="75"/>
      <c r="BG16" s="74"/>
      <c r="BH16" s="103"/>
      <c r="BI16" s="75"/>
      <c r="BJ16" s="104"/>
      <c r="BK16" s="75"/>
      <c r="BL16" s="104"/>
      <c r="BM16" s="75"/>
      <c r="BN16" s="74"/>
      <c r="BO16" s="103"/>
      <c r="BP16" s="75"/>
      <c r="BQ16" s="104"/>
      <c r="BR16" s="75"/>
      <c r="BS16" s="104"/>
      <c r="BT16" s="75"/>
      <c r="BU16" s="74"/>
      <c r="BV16" s="103"/>
      <c r="BW16" s="75"/>
      <c r="BX16" s="104"/>
      <c r="BY16" s="104"/>
      <c r="BZ16" s="104"/>
      <c r="CA16" s="104"/>
      <c r="CB16" s="993"/>
      <c r="CC16" s="990"/>
      <c r="CD16" s="104"/>
      <c r="CE16" s="104"/>
      <c r="CF16" s="104"/>
      <c r="CG16" s="104"/>
      <c r="CH16" s="104"/>
      <c r="CI16" s="104"/>
      <c r="CJ16" s="104"/>
      <c r="CK16" s="104"/>
      <c r="CL16" s="997"/>
      <c r="CM16" s="75"/>
      <c r="CN16" s="807"/>
      <c r="CO16" s="729"/>
      <c r="CP16" s="776" t="str">
        <f aca="true" t="shared" si="1" ref="CP16:CP34">IF(OR(CQ16&lt;-25,CQ16&gt;25),"No","Yes")</f>
        <v>Yes</v>
      </c>
      <c r="CQ16" s="790">
        <f t="shared" si="0"/>
        <v>0</v>
      </c>
      <c r="CR16" s="790">
        <f aca="true" t="shared" si="2" ref="CR16:CR30">ABS(E16-SUM(F16:J16))</f>
        <v>0</v>
      </c>
      <c r="CS16" s="1027">
        <f aca="true" t="shared" si="3" ref="CS16:CS80">CS15+1</f>
        <v>3</v>
      </c>
      <c r="CT16" s="1028"/>
      <c r="CU16" s="1028">
        <v>39</v>
      </c>
      <c r="CV16" s="762" t="str">
        <f aca="true" t="shared" si="4" ref="CV16:CV34">IF(OR(CR16&lt;-25,CR16&gt;25),"No","Yes")</f>
        <v>Yes</v>
      </c>
    </row>
    <row r="17" spans="2:100" ht="12.75">
      <c r="B17" s="69">
        <v>3</v>
      </c>
      <c r="C17" s="33" t="s">
        <v>250</v>
      </c>
      <c r="D17" s="82"/>
      <c r="E17" s="85"/>
      <c r="F17" s="57"/>
      <c r="G17" s="57"/>
      <c r="H17" s="105"/>
      <c r="I17" s="57"/>
      <c r="J17" s="599">
        <f>'D1 - Other Staff'!P48</f>
        <v>0</v>
      </c>
      <c r="K17" s="85"/>
      <c r="L17" s="57"/>
      <c r="M17" s="105"/>
      <c r="N17" s="57"/>
      <c r="O17" s="105"/>
      <c r="P17" s="57"/>
      <c r="Q17" s="56"/>
      <c r="R17" s="85"/>
      <c r="S17" s="57"/>
      <c r="T17" s="105"/>
      <c r="U17" s="57"/>
      <c r="V17" s="105"/>
      <c r="W17" s="57"/>
      <c r="X17" s="56"/>
      <c r="Y17" s="85"/>
      <c r="Z17" s="57"/>
      <c r="AA17" s="105"/>
      <c r="AB17" s="57"/>
      <c r="AC17" s="105"/>
      <c r="AD17" s="57"/>
      <c r="AE17" s="56"/>
      <c r="AF17" s="85"/>
      <c r="AG17" s="57"/>
      <c r="AH17" s="105"/>
      <c r="AI17" s="57"/>
      <c r="AJ17" s="105"/>
      <c r="AK17" s="57"/>
      <c r="AL17" s="56"/>
      <c r="AM17" s="85"/>
      <c r="AN17" s="57"/>
      <c r="AO17" s="105"/>
      <c r="AP17" s="57"/>
      <c r="AQ17" s="105"/>
      <c r="AR17" s="57"/>
      <c r="AS17" s="56"/>
      <c r="AT17" s="85"/>
      <c r="AU17" s="57"/>
      <c r="AV17" s="105"/>
      <c r="AW17" s="57"/>
      <c r="AX17" s="105"/>
      <c r="AY17" s="57"/>
      <c r="AZ17" s="56"/>
      <c r="BA17" s="85"/>
      <c r="BB17" s="57"/>
      <c r="BC17" s="105"/>
      <c r="BD17" s="57"/>
      <c r="BE17" s="105"/>
      <c r="BF17" s="57"/>
      <c r="BG17" s="56"/>
      <c r="BH17" s="85"/>
      <c r="BI17" s="57"/>
      <c r="BJ17" s="105"/>
      <c r="BK17" s="57"/>
      <c r="BL17" s="105"/>
      <c r="BM17" s="57"/>
      <c r="BN17" s="56"/>
      <c r="BO17" s="85"/>
      <c r="BP17" s="57"/>
      <c r="BQ17" s="105"/>
      <c r="BR17" s="57"/>
      <c r="BS17" s="105"/>
      <c r="BT17" s="57"/>
      <c r="BU17" s="56"/>
      <c r="BV17" s="85"/>
      <c r="BW17" s="57"/>
      <c r="BX17" s="105"/>
      <c r="BY17" s="105"/>
      <c r="BZ17" s="105"/>
      <c r="CA17" s="105"/>
      <c r="CB17" s="994"/>
      <c r="CC17" s="991"/>
      <c r="CD17" s="105"/>
      <c r="CE17" s="105"/>
      <c r="CF17" s="105"/>
      <c r="CG17" s="105"/>
      <c r="CH17" s="105"/>
      <c r="CI17" s="105"/>
      <c r="CJ17" s="105"/>
      <c r="CK17" s="105"/>
      <c r="CL17" s="998"/>
      <c r="CM17" s="57"/>
      <c r="CN17" s="807"/>
      <c r="CO17" s="729"/>
      <c r="CP17" s="776" t="str">
        <f t="shared" si="1"/>
        <v>Yes</v>
      </c>
      <c r="CQ17" s="790">
        <f t="shared" si="0"/>
        <v>0</v>
      </c>
      <c r="CR17" s="790">
        <f t="shared" si="2"/>
        <v>0</v>
      </c>
      <c r="CS17" s="1027">
        <f t="shared" si="3"/>
        <v>4</v>
      </c>
      <c r="CT17" s="1028"/>
      <c r="CU17" s="1028">
        <v>58</v>
      </c>
      <c r="CV17" s="762" t="str">
        <f t="shared" si="4"/>
        <v>Yes</v>
      </c>
    </row>
    <row r="18" spans="2:100" ht="12.75">
      <c r="B18" s="69">
        <v>4</v>
      </c>
      <c r="C18" s="33" t="s">
        <v>251</v>
      </c>
      <c r="D18" s="82"/>
      <c r="E18" s="85"/>
      <c r="F18" s="174"/>
      <c r="G18" s="57"/>
      <c r="H18" s="105"/>
      <c r="I18" s="57"/>
      <c r="J18" s="599">
        <f>'D1 - Other Staff'!Q48+'D1 - Other Staff'!R48</f>
        <v>0</v>
      </c>
      <c r="K18" s="85"/>
      <c r="L18" s="57"/>
      <c r="M18" s="105"/>
      <c r="N18" s="57"/>
      <c r="O18" s="105"/>
      <c r="P18" s="57"/>
      <c r="Q18" s="56"/>
      <c r="R18" s="85"/>
      <c r="S18" s="57"/>
      <c r="T18" s="105"/>
      <c r="U18" s="57"/>
      <c r="V18" s="105"/>
      <c r="W18" s="57"/>
      <c r="X18" s="56"/>
      <c r="Y18" s="85"/>
      <c r="Z18" s="57"/>
      <c r="AA18" s="105"/>
      <c r="AB18" s="57"/>
      <c r="AC18" s="105"/>
      <c r="AD18" s="57"/>
      <c r="AE18" s="56"/>
      <c r="AF18" s="85"/>
      <c r="AG18" s="57"/>
      <c r="AH18" s="105"/>
      <c r="AI18" s="57"/>
      <c r="AJ18" s="105"/>
      <c r="AK18" s="57"/>
      <c r="AL18" s="56"/>
      <c r="AM18" s="85"/>
      <c r="AN18" s="57"/>
      <c r="AO18" s="105"/>
      <c r="AP18" s="57"/>
      <c r="AQ18" s="105"/>
      <c r="AR18" s="57"/>
      <c r="AS18" s="56"/>
      <c r="AT18" s="85"/>
      <c r="AU18" s="57"/>
      <c r="AV18" s="105"/>
      <c r="AW18" s="57"/>
      <c r="AX18" s="105"/>
      <c r="AY18" s="57"/>
      <c r="AZ18" s="56"/>
      <c r="BA18" s="85"/>
      <c r="BB18" s="57"/>
      <c r="BC18" s="105"/>
      <c r="BD18" s="57"/>
      <c r="BE18" s="105"/>
      <c r="BF18" s="57"/>
      <c r="BG18" s="56"/>
      <c r="BH18" s="85"/>
      <c r="BI18" s="57"/>
      <c r="BJ18" s="105"/>
      <c r="BK18" s="57"/>
      <c r="BL18" s="105"/>
      <c r="BM18" s="57"/>
      <c r="BN18" s="56"/>
      <c r="BO18" s="85"/>
      <c r="BP18" s="57"/>
      <c r="BQ18" s="105"/>
      <c r="BR18" s="57"/>
      <c r="BS18" s="105"/>
      <c r="BT18" s="57"/>
      <c r="BU18" s="56"/>
      <c r="BV18" s="85"/>
      <c r="BW18" s="57"/>
      <c r="BX18" s="105"/>
      <c r="BY18" s="105"/>
      <c r="BZ18" s="105"/>
      <c r="CA18" s="105"/>
      <c r="CB18" s="994"/>
      <c r="CC18" s="991"/>
      <c r="CD18" s="105"/>
      <c r="CE18" s="105"/>
      <c r="CF18" s="105"/>
      <c r="CG18" s="105"/>
      <c r="CH18" s="105"/>
      <c r="CI18" s="105"/>
      <c r="CJ18" s="105"/>
      <c r="CK18" s="105"/>
      <c r="CL18" s="998"/>
      <c r="CM18" s="57"/>
      <c r="CN18" s="807"/>
      <c r="CO18" s="729"/>
      <c r="CP18" s="776" t="str">
        <f t="shared" si="1"/>
        <v>Yes</v>
      </c>
      <c r="CQ18" s="790">
        <f t="shared" si="0"/>
        <v>0</v>
      </c>
      <c r="CR18" s="790">
        <f t="shared" si="2"/>
        <v>0</v>
      </c>
      <c r="CS18" s="1027">
        <f t="shared" si="3"/>
        <v>5</v>
      </c>
      <c r="CT18" s="1028"/>
      <c r="CU18" s="1028">
        <v>77</v>
      </c>
      <c r="CV18" s="762" t="str">
        <f t="shared" si="4"/>
        <v>Yes</v>
      </c>
    </row>
    <row r="19" spans="2:100" ht="12.75">
      <c r="B19" s="69">
        <v>5</v>
      </c>
      <c r="C19" s="33" t="s">
        <v>252</v>
      </c>
      <c r="D19" s="82"/>
      <c r="E19" s="85"/>
      <c r="F19" s="174"/>
      <c r="G19" s="181"/>
      <c r="H19" s="105"/>
      <c r="I19" s="57"/>
      <c r="J19" s="599">
        <f>'D2 - Contract Staff'!F47+'D2 - Contract Staff'!M47</f>
        <v>0</v>
      </c>
      <c r="K19" s="85"/>
      <c r="L19" s="57"/>
      <c r="M19" s="105"/>
      <c r="N19" s="57"/>
      <c r="O19" s="105"/>
      <c r="P19" s="57"/>
      <c r="Q19" s="56"/>
      <c r="R19" s="85"/>
      <c r="S19" s="57"/>
      <c r="T19" s="105"/>
      <c r="U19" s="57"/>
      <c r="V19" s="105"/>
      <c r="W19" s="57"/>
      <c r="X19" s="56"/>
      <c r="Y19" s="85"/>
      <c r="Z19" s="57"/>
      <c r="AA19" s="105"/>
      <c r="AB19" s="57"/>
      <c r="AC19" s="105"/>
      <c r="AD19" s="57"/>
      <c r="AE19" s="56"/>
      <c r="AF19" s="85"/>
      <c r="AG19" s="57"/>
      <c r="AH19" s="105"/>
      <c r="AI19" s="57"/>
      <c r="AJ19" s="105"/>
      <c r="AK19" s="57"/>
      <c r="AL19" s="56"/>
      <c r="AM19" s="85"/>
      <c r="AN19" s="57"/>
      <c r="AO19" s="105"/>
      <c r="AP19" s="57"/>
      <c r="AQ19" s="105"/>
      <c r="AR19" s="57"/>
      <c r="AS19" s="56"/>
      <c r="AT19" s="85"/>
      <c r="AU19" s="57"/>
      <c r="AV19" s="105"/>
      <c r="AW19" s="57"/>
      <c r="AX19" s="105"/>
      <c r="AY19" s="57"/>
      <c r="AZ19" s="56"/>
      <c r="BA19" s="85"/>
      <c r="BB19" s="57"/>
      <c r="BC19" s="105"/>
      <c r="BD19" s="57"/>
      <c r="BE19" s="105"/>
      <c r="BF19" s="57"/>
      <c r="BG19" s="56"/>
      <c r="BH19" s="85"/>
      <c r="BI19" s="57"/>
      <c r="BJ19" s="105"/>
      <c r="BK19" s="57"/>
      <c r="BL19" s="105"/>
      <c r="BM19" s="57"/>
      <c r="BN19" s="56"/>
      <c r="BO19" s="85"/>
      <c r="BP19" s="57"/>
      <c r="BQ19" s="105"/>
      <c r="BR19" s="57"/>
      <c r="BS19" s="105"/>
      <c r="BT19" s="57"/>
      <c r="BU19" s="56"/>
      <c r="BV19" s="85"/>
      <c r="BW19" s="57"/>
      <c r="BX19" s="105"/>
      <c r="BY19" s="105"/>
      <c r="BZ19" s="105"/>
      <c r="CA19" s="105"/>
      <c r="CB19" s="994"/>
      <c r="CC19" s="991"/>
      <c r="CD19" s="105"/>
      <c r="CE19" s="105"/>
      <c r="CF19" s="105"/>
      <c r="CG19" s="105"/>
      <c r="CH19" s="105"/>
      <c r="CI19" s="105"/>
      <c r="CJ19" s="105"/>
      <c r="CK19" s="105"/>
      <c r="CL19" s="998"/>
      <c r="CM19" s="57"/>
      <c r="CN19" s="807"/>
      <c r="CO19" s="729"/>
      <c r="CP19" s="776" t="str">
        <f t="shared" si="1"/>
        <v>Yes</v>
      </c>
      <c r="CQ19" s="790">
        <f t="shared" si="0"/>
        <v>0</v>
      </c>
      <c r="CR19" s="790">
        <f t="shared" si="2"/>
        <v>0</v>
      </c>
      <c r="CS19" s="1027">
        <f t="shared" si="3"/>
        <v>6</v>
      </c>
      <c r="CT19" s="1028"/>
      <c r="CU19" s="1028">
        <v>96</v>
      </c>
      <c r="CV19" s="762" t="str">
        <f t="shared" si="4"/>
        <v>Yes</v>
      </c>
    </row>
    <row r="20" spans="2:100" ht="12.75">
      <c r="B20" s="69">
        <v>6</v>
      </c>
      <c r="C20" s="1135" t="s">
        <v>253</v>
      </c>
      <c r="D20" s="1136"/>
      <c r="E20" s="85"/>
      <c r="F20" s="174"/>
      <c r="G20" s="182"/>
      <c r="H20" s="57"/>
      <c r="I20" s="57"/>
      <c r="J20" s="599">
        <f>'D3 - Admin Staff'!N48</f>
        <v>0</v>
      </c>
      <c r="K20" s="85"/>
      <c r="L20" s="57"/>
      <c r="M20" s="105"/>
      <c r="N20" s="57"/>
      <c r="O20" s="105"/>
      <c r="P20" s="57"/>
      <c r="Q20" s="56"/>
      <c r="R20" s="85"/>
      <c r="S20" s="57"/>
      <c r="T20" s="105"/>
      <c r="U20" s="57"/>
      <c r="V20" s="105"/>
      <c r="W20" s="57"/>
      <c r="X20" s="56"/>
      <c r="Y20" s="85"/>
      <c r="Z20" s="57"/>
      <c r="AA20" s="105"/>
      <c r="AB20" s="57"/>
      <c r="AC20" s="105"/>
      <c r="AD20" s="57"/>
      <c r="AE20" s="56"/>
      <c r="AF20" s="85"/>
      <c r="AG20" s="57"/>
      <c r="AH20" s="105"/>
      <c r="AI20" s="57"/>
      <c r="AJ20" s="105"/>
      <c r="AK20" s="57"/>
      <c r="AL20" s="56"/>
      <c r="AM20" s="85"/>
      <c r="AN20" s="57"/>
      <c r="AO20" s="105"/>
      <c r="AP20" s="57"/>
      <c r="AQ20" s="105"/>
      <c r="AR20" s="57"/>
      <c r="AS20" s="56"/>
      <c r="AT20" s="85"/>
      <c r="AU20" s="57"/>
      <c r="AV20" s="105"/>
      <c r="AW20" s="57"/>
      <c r="AX20" s="105"/>
      <c r="AY20" s="57"/>
      <c r="AZ20" s="56"/>
      <c r="BA20" s="85"/>
      <c r="BB20" s="57"/>
      <c r="BC20" s="105"/>
      <c r="BD20" s="57"/>
      <c r="BE20" s="105"/>
      <c r="BF20" s="57"/>
      <c r="BG20" s="56"/>
      <c r="BH20" s="85"/>
      <c r="BI20" s="57"/>
      <c r="BJ20" s="105"/>
      <c r="BK20" s="57"/>
      <c r="BL20" s="105"/>
      <c r="BM20" s="57"/>
      <c r="BN20" s="56"/>
      <c r="BO20" s="85"/>
      <c r="BP20" s="57"/>
      <c r="BQ20" s="105"/>
      <c r="BR20" s="57"/>
      <c r="BS20" s="105"/>
      <c r="BT20" s="57"/>
      <c r="BU20" s="56"/>
      <c r="BV20" s="85"/>
      <c r="BW20" s="57"/>
      <c r="BX20" s="105"/>
      <c r="BY20" s="105"/>
      <c r="BZ20" s="105"/>
      <c r="CA20" s="105"/>
      <c r="CB20" s="994"/>
      <c r="CC20" s="991"/>
      <c r="CD20" s="105"/>
      <c r="CE20" s="105"/>
      <c r="CF20" s="105"/>
      <c r="CG20" s="105"/>
      <c r="CH20" s="105"/>
      <c r="CI20" s="105"/>
      <c r="CJ20" s="105"/>
      <c r="CK20" s="105"/>
      <c r="CL20" s="998"/>
      <c r="CM20" s="57"/>
      <c r="CN20" s="807"/>
      <c r="CO20" s="729"/>
      <c r="CP20" s="776" t="str">
        <f t="shared" si="1"/>
        <v>Yes</v>
      </c>
      <c r="CQ20" s="790">
        <f t="shared" si="0"/>
        <v>0</v>
      </c>
      <c r="CR20" s="790">
        <f t="shared" si="2"/>
        <v>0</v>
      </c>
      <c r="CS20" s="1027">
        <f t="shared" si="3"/>
        <v>7</v>
      </c>
      <c r="CT20" s="1028"/>
      <c r="CU20" s="1028">
        <v>115</v>
      </c>
      <c r="CV20" s="762" t="str">
        <f t="shared" si="4"/>
        <v>Yes</v>
      </c>
    </row>
    <row r="21" spans="2:100" ht="12.75">
      <c r="B21" s="69">
        <v>7</v>
      </c>
      <c r="C21" s="1135" t="s">
        <v>254</v>
      </c>
      <c r="D21" s="1136"/>
      <c r="E21" s="85"/>
      <c r="F21" s="174"/>
      <c r="G21" s="182"/>
      <c r="H21" s="57"/>
      <c r="I21" s="57"/>
      <c r="J21" s="599">
        <f>'D3 - Admin Staff'!O48+'D3 - Admin Staff'!P48</f>
        <v>0</v>
      </c>
      <c r="K21" s="85"/>
      <c r="L21" s="57"/>
      <c r="M21" s="105"/>
      <c r="N21" s="57"/>
      <c r="O21" s="105"/>
      <c r="P21" s="57"/>
      <c r="Q21" s="56"/>
      <c r="R21" s="85"/>
      <c r="S21" s="57"/>
      <c r="T21" s="105"/>
      <c r="U21" s="57"/>
      <c r="V21" s="105"/>
      <c r="W21" s="57"/>
      <c r="X21" s="56"/>
      <c r="Y21" s="85"/>
      <c r="Z21" s="57"/>
      <c r="AA21" s="105"/>
      <c r="AB21" s="57"/>
      <c r="AC21" s="105"/>
      <c r="AD21" s="57"/>
      <c r="AE21" s="56"/>
      <c r="AF21" s="85"/>
      <c r="AG21" s="57"/>
      <c r="AH21" s="105"/>
      <c r="AI21" s="57"/>
      <c r="AJ21" s="105"/>
      <c r="AK21" s="57"/>
      <c r="AL21" s="56"/>
      <c r="AM21" s="85"/>
      <c r="AN21" s="57"/>
      <c r="AO21" s="105"/>
      <c r="AP21" s="57"/>
      <c r="AQ21" s="105"/>
      <c r="AR21" s="57"/>
      <c r="AS21" s="56"/>
      <c r="AT21" s="85"/>
      <c r="AU21" s="57"/>
      <c r="AV21" s="105"/>
      <c r="AW21" s="57"/>
      <c r="AX21" s="105"/>
      <c r="AY21" s="57"/>
      <c r="AZ21" s="56"/>
      <c r="BA21" s="85"/>
      <c r="BB21" s="57"/>
      <c r="BC21" s="105"/>
      <c r="BD21" s="57"/>
      <c r="BE21" s="105"/>
      <c r="BF21" s="57"/>
      <c r="BG21" s="56"/>
      <c r="BH21" s="85"/>
      <c r="BI21" s="57"/>
      <c r="BJ21" s="105"/>
      <c r="BK21" s="57"/>
      <c r="BL21" s="105"/>
      <c r="BM21" s="57"/>
      <c r="BN21" s="56"/>
      <c r="BO21" s="85"/>
      <c r="BP21" s="57"/>
      <c r="BQ21" s="105"/>
      <c r="BR21" s="57"/>
      <c r="BS21" s="105"/>
      <c r="BT21" s="57"/>
      <c r="BU21" s="56"/>
      <c r="BV21" s="85"/>
      <c r="BW21" s="57"/>
      <c r="BX21" s="105"/>
      <c r="BY21" s="105"/>
      <c r="BZ21" s="105"/>
      <c r="CA21" s="105"/>
      <c r="CB21" s="994"/>
      <c r="CC21" s="991"/>
      <c r="CD21" s="105"/>
      <c r="CE21" s="105"/>
      <c r="CF21" s="105"/>
      <c r="CG21" s="105"/>
      <c r="CH21" s="105"/>
      <c r="CI21" s="105"/>
      <c r="CJ21" s="105"/>
      <c r="CK21" s="105"/>
      <c r="CL21" s="998"/>
      <c r="CM21" s="57"/>
      <c r="CN21" s="807"/>
      <c r="CO21" s="729"/>
      <c r="CP21" s="776" t="str">
        <f t="shared" si="1"/>
        <v>Yes</v>
      </c>
      <c r="CQ21" s="790">
        <f t="shared" si="0"/>
        <v>0</v>
      </c>
      <c r="CR21" s="790">
        <f t="shared" si="2"/>
        <v>0</v>
      </c>
      <c r="CS21" s="1027">
        <f t="shared" si="3"/>
        <v>8</v>
      </c>
      <c r="CT21" s="1028"/>
      <c r="CU21" s="1028">
        <v>134</v>
      </c>
      <c r="CV21" s="762" t="str">
        <f t="shared" si="4"/>
        <v>Yes</v>
      </c>
    </row>
    <row r="22" spans="2:100" ht="12.75">
      <c r="B22" s="69">
        <v>8</v>
      </c>
      <c r="C22" s="1084" t="s">
        <v>52</v>
      </c>
      <c r="D22" s="1085"/>
      <c r="E22" s="85"/>
      <c r="F22" s="174"/>
      <c r="G22" s="182"/>
      <c r="H22" s="57"/>
      <c r="I22" s="57"/>
      <c r="J22" s="599">
        <f>'F - Other Program Expenses'!P34</f>
        <v>0</v>
      </c>
      <c r="K22" s="85"/>
      <c r="L22" s="57"/>
      <c r="M22" s="105"/>
      <c r="N22" s="57"/>
      <c r="O22" s="105"/>
      <c r="P22" s="57"/>
      <c r="Q22" s="56"/>
      <c r="R22" s="85"/>
      <c r="S22" s="57"/>
      <c r="T22" s="105"/>
      <c r="U22" s="57"/>
      <c r="V22" s="105"/>
      <c r="W22" s="57"/>
      <c r="X22" s="56"/>
      <c r="Y22" s="85"/>
      <c r="Z22" s="57"/>
      <c r="AA22" s="105"/>
      <c r="AB22" s="57"/>
      <c r="AC22" s="105"/>
      <c r="AD22" s="57"/>
      <c r="AE22" s="56"/>
      <c r="AF22" s="85"/>
      <c r="AG22" s="57"/>
      <c r="AH22" s="105"/>
      <c r="AI22" s="57"/>
      <c r="AJ22" s="105"/>
      <c r="AK22" s="57"/>
      <c r="AL22" s="56"/>
      <c r="AM22" s="85"/>
      <c r="AN22" s="57"/>
      <c r="AO22" s="105"/>
      <c r="AP22" s="57"/>
      <c r="AQ22" s="105"/>
      <c r="AR22" s="57"/>
      <c r="AS22" s="56"/>
      <c r="AT22" s="85"/>
      <c r="AU22" s="57"/>
      <c r="AV22" s="105"/>
      <c r="AW22" s="57"/>
      <c r="AX22" s="105"/>
      <c r="AY22" s="57"/>
      <c r="AZ22" s="56"/>
      <c r="BA22" s="85"/>
      <c r="BB22" s="57"/>
      <c r="BC22" s="105"/>
      <c r="BD22" s="57"/>
      <c r="BE22" s="105"/>
      <c r="BF22" s="57"/>
      <c r="BG22" s="56"/>
      <c r="BH22" s="85"/>
      <c r="BI22" s="57"/>
      <c r="BJ22" s="105"/>
      <c r="BK22" s="57"/>
      <c r="BL22" s="105"/>
      <c r="BM22" s="57"/>
      <c r="BN22" s="56"/>
      <c r="BO22" s="85"/>
      <c r="BP22" s="57"/>
      <c r="BQ22" s="105"/>
      <c r="BR22" s="57"/>
      <c r="BS22" s="105"/>
      <c r="BT22" s="57"/>
      <c r="BU22" s="56"/>
      <c r="BV22" s="85"/>
      <c r="BW22" s="57"/>
      <c r="BX22" s="105"/>
      <c r="BY22" s="105"/>
      <c r="BZ22" s="105"/>
      <c r="CA22" s="105"/>
      <c r="CB22" s="994"/>
      <c r="CC22" s="991"/>
      <c r="CD22" s="105"/>
      <c r="CE22" s="105"/>
      <c r="CF22" s="105"/>
      <c r="CG22" s="105"/>
      <c r="CH22" s="105"/>
      <c r="CI22" s="105"/>
      <c r="CJ22" s="105"/>
      <c r="CK22" s="105"/>
      <c r="CL22" s="998"/>
      <c r="CM22" s="57"/>
      <c r="CN22" s="807"/>
      <c r="CO22" s="729"/>
      <c r="CP22" s="776" t="str">
        <f t="shared" si="1"/>
        <v>Yes</v>
      </c>
      <c r="CQ22" s="790">
        <f t="shared" si="0"/>
        <v>0</v>
      </c>
      <c r="CR22" s="790">
        <f t="shared" si="2"/>
        <v>0</v>
      </c>
      <c r="CS22" s="1027">
        <f t="shared" si="3"/>
        <v>9</v>
      </c>
      <c r="CT22" s="1028"/>
      <c r="CU22" s="1028">
        <v>153</v>
      </c>
      <c r="CV22" s="762" t="str">
        <f t="shared" si="4"/>
        <v>Yes</v>
      </c>
    </row>
    <row r="23" spans="2:100" ht="12.75">
      <c r="B23" s="69">
        <v>9</v>
      </c>
      <c r="C23" s="1137" t="s">
        <v>53</v>
      </c>
      <c r="D23" s="1138"/>
      <c r="E23" s="971"/>
      <c r="F23" s="57"/>
      <c r="G23" s="57"/>
      <c r="H23" s="105"/>
      <c r="I23" s="57"/>
      <c r="J23" s="599">
        <f>'E-1 - Depr. Motor Vehicles'!L25</f>
        <v>0</v>
      </c>
      <c r="K23" s="85"/>
      <c r="L23" s="57"/>
      <c r="M23" s="105"/>
      <c r="N23" s="57"/>
      <c r="O23" s="105"/>
      <c r="P23" s="57"/>
      <c r="Q23" s="56"/>
      <c r="R23" s="85"/>
      <c r="S23" s="57"/>
      <c r="T23" s="105"/>
      <c r="U23" s="57"/>
      <c r="V23" s="105"/>
      <c r="W23" s="57"/>
      <c r="X23" s="56"/>
      <c r="Y23" s="85"/>
      <c r="Z23" s="57"/>
      <c r="AA23" s="105"/>
      <c r="AB23" s="57"/>
      <c r="AC23" s="105"/>
      <c r="AD23" s="57"/>
      <c r="AE23" s="56"/>
      <c r="AF23" s="85"/>
      <c r="AG23" s="57"/>
      <c r="AH23" s="105"/>
      <c r="AI23" s="57"/>
      <c r="AJ23" s="105"/>
      <c r="AK23" s="57"/>
      <c r="AL23" s="56"/>
      <c r="AM23" s="85"/>
      <c r="AN23" s="57"/>
      <c r="AO23" s="105"/>
      <c r="AP23" s="57"/>
      <c r="AQ23" s="105"/>
      <c r="AR23" s="57"/>
      <c r="AS23" s="56"/>
      <c r="AT23" s="85"/>
      <c r="AU23" s="57"/>
      <c r="AV23" s="105"/>
      <c r="AW23" s="57"/>
      <c r="AX23" s="105"/>
      <c r="AY23" s="57"/>
      <c r="AZ23" s="56"/>
      <c r="BA23" s="85"/>
      <c r="BB23" s="57"/>
      <c r="BC23" s="105"/>
      <c r="BD23" s="57"/>
      <c r="BE23" s="105"/>
      <c r="BF23" s="57"/>
      <c r="BG23" s="56"/>
      <c r="BH23" s="85"/>
      <c r="BI23" s="57"/>
      <c r="BJ23" s="105"/>
      <c r="BK23" s="57"/>
      <c r="BL23" s="105"/>
      <c r="BM23" s="57"/>
      <c r="BN23" s="56"/>
      <c r="BO23" s="85"/>
      <c r="BP23" s="57"/>
      <c r="BQ23" s="105"/>
      <c r="BR23" s="57"/>
      <c r="BS23" s="105"/>
      <c r="BT23" s="57"/>
      <c r="BU23" s="56"/>
      <c r="BV23" s="85"/>
      <c r="BW23" s="57"/>
      <c r="BX23" s="105"/>
      <c r="BY23" s="105"/>
      <c r="BZ23" s="105"/>
      <c r="CA23" s="105"/>
      <c r="CB23" s="994"/>
      <c r="CC23" s="991"/>
      <c r="CD23" s="105"/>
      <c r="CE23" s="105"/>
      <c r="CF23" s="105"/>
      <c r="CG23" s="105"/>
      <c r="CH23" s="105"/>
      <c r="CI23" s="105"/>
      <c r="CJ23" s="105"/>
      <c r="CK23" s="105"/>
      <c r="CL23" s="998"/>
      <c r="CM23" s="57"/>
      <c r="CN23" s="807"/>
      <c r="CO23" s="729"/>
      <c r="CP23" s="776" t="str">
        <f t="shared" si="1"/>
        <v>Yes</v>
      </c>
      <c r="CQ23" s="790">
        <f t="shared" si="0"/>
        <v>0</v>
      </c>
      <c r="CR23" s="790">
        <f t="shared" si="2"/>
        <v>0</v>
      </c>
      <c r="CS23" s="1027">
        <f t="shared" si="3"/>
        <v>10</v>
      </c>
      <c r="CT23" s="1028"/>
      <c r="CU23" s="1028">
        <v>172</v>
      </c>
      <c r="CV23" s="762" t="str">
        <f t="shared" si="4"/>
        <v>Yes</v>
      </c>
    </row>
    <row r="24" spans="2:100" ht="12.75">
      <c r="B24" s="69">
        <v>10</v>
      </c>
      <c r="C24" s="1137" t="s">
        <v>54</v>
      </c>
      <c r="D24" s="1138"/>
      <c r="E24" s="971"/>
      <c r="F24" s="57"/>
      <c r="G24" s="57"/>
      <c r="H24" s="105"/>
      <c r="I24" s="57"/>
      <c r="J24" s="599">
        <f>'F - Other Program Expenses'!P27</f>
        <v>0</v>
      </c>
      <c r="K24" s="673"/>
      <c r="L24" s="174"/>
      <c r="M24" s="182"/>
      <c r="N24" s="57"/>
      <c r="O24" s="105"/>
      <c r="P24" s="57"/>
      <c r="Q24" s="56"/>
      <c r="R24" s="85"/>
      <c r="S24" s="57"/>
      <c r="T24" s="105"/>
      <c r="U24" s="57"/>
      <c r="V24" s="105"/>
      <c r="W24" s="57"/>
      <c r="X24" s="56"/>
      <c r="Y24" s="85"/>
      <c r="Z24" s="57"/>
      <c r="AA24" s="105"/>
      <c r="AB24" s="57"/>
      <c r="AC24" s="105"/>
      <c r="AD24" s="57"/>
      <c r="AE24" s="56"/>
      <c r="AF24" s="85"/>
      <c r="AG24" s="57"/>
      <c r="AH24" s="105"/>
      <c r="AI24" s="57"/>
      <c r="AJ24" s="105"/>
      <c r="AK24" s="57"/>
      <c r="AL24" s="56"/>
      <c r="AM24" s="85"/>
      <c r="AN24" s="57"/>
      <c r="AO24" s="105"/>
      <c r="AP24" s="57"/>
      <c r="AQ24" s="105"/>
      <c r="AR24" s="57"/>
      <c r="AS24" s="56"/>
      <c r="AT24" s="85"/>
      <c r="AU24" s="57"/>
      <c r="AV24" s="105"/>
      <c r="AW24" s="57"/>
      <c r="AX24" s="105"/>
      <c r="AY24" s="57"/>
      <c r="AZ24" s="56"/>
      <c r="BA24" s="85"/>
      <c r="BB24" s="57"/>
      <c r="BC24" s="105"/>
      <c r="BD24" s="57"/>
      <c r="BE24" s="105"/>
      <c r="BF24" s="57"/>
      <c r="BG24" s="56"/>
      <c r="BH24" s="85"/>
      <c r="BI24" s="57"/>
      <c r="BJ24" s="105"/>
      <c r="BK24" s="57"/>
      <c r="BL24" s="105"/>
      <c r="BM24" s="57"/>
      <c r="BN24" s="56"/>
      <c r="BO24" s="85"/>
      <c r="BP24" s="57"/>
      <c r="BQ24" s="105"/>
      <c r="BR24" s="57"/>
      <c r="BS24" s="105"/>
      <c r="BT24" s="57"/>
      <c r="BU24" s="56"/>
      <c r="BV24" s="85"/>
      <c r="BW24" s="57"/>
      <c r="BX24" s="105"/>
      <c r="BY24" s="105"/>
      <c r="BZ24" s="105"/>
      <c r="CA24" s="105"/>
      <c r="CB24" s="994"/>
      <c r="CC24" s="991"/>
      <c r="CD24" s="105"/>
      <c r="CE24" s="105"/>
      <c r="CF24" s="105"/>
      <c r="CG24" s="105"/>
      <c r="CH24" s="105"/>
      <c r="CI24" s="105"/>
      <c r="CJ24" s="105"/>
      <c r="CK24" s="105"/>
      <c r="CL24" s="998"/>
      <c r="CM24" s="57"/>
      <c r="CN24" s="807"/>
      <c r="CO24" s="729"/>
      <c r="CP24" s="776" t="str">
        <f t="shared" si="1"/>
        <v>Yes</v>
      </c>
      <c r="CQ24" s="790">
        <f t="shared" si="0"/>
        <v>0</v>
      </c>
      <c r="CR24" s="790">
        <f t="shared" si="2"/>
        <v>0</v>
      </c>
      <c r="CS24" s="1027">
        <f t="shared" si="3"/>
        <v>11</v>
      </c>
      <c r="CT24" s="1028"/>
      <c r="CU24" s="1028">
        <v>191</v>
      </c>
      <c r="CV24" s="762" t="str">
        <f t="shared" si="4"/>
        <v>Yes</v>
      </c>
    </row>
    <row r="25" spans="2:100" ht="12.75">
      <c r="B25" s="69">
        <v>11</v>
      </c>
      <c r="C25" s="33" t="s">
        <v>55</v>
      </c>
      <c r="D25" s="83"/>
      <c r="E25" s="971"/>
      <c r="F25" s="57"/>
      <c r="G25" s="57"/>
      <c r="H25" s="105"/>
      <c r="I25" s="57"/>
      <c r="J25" s="599">
        <f>'E-1 - Depr. Motor Vehicles'!L20</f>
        <v>0</v>
      </c>
      <c r="K25" s="85"/>
      <c r="L25" s="57"/>
      <c r="M25" s="105"/>
      <c r="N25" s="57"/>
      <c r="O25" s="105"/>
      <c r="P25" s="57"/>
      <c r="Q25" s="56"/>
      <c r="R25" s="85"/>
      <c r="S25" s="57"/>
      <c r="T25" s="105"/>
      <c r="U25" s="57"/>
      <c r="V25" s="105"/>
      <c r="W25" s="57"/>
      <c r="X25" s="56"/>
      <c r="Y25" s="85"/>
      <c r="Z25" s="57"/>
      <c r="AA25" s="105"/>
      <c r="AB25" s="57"/>
      <c r="AC25" s="105"/>
      <c r="AD25" s="57"/>
      <c r="AE25" s="56"/>
      <c r="AF25" s="85"/>
      <c r="AG25" s="57"/>
      <c r="AH25" s="105"/>
      <c r="AI25" s="57"/>
      <c r="AJ25" s="105"/>
      <c r="AK25" s="57"/>
      <c r="AL25" s="56"/>
      <c r="AM25" s="85"/>
      <c r="AN25" s="57"/>
      <c r="AO25" s="105"/>
      <c r="AP25" s="57"/>
      <c r="AQ25" s="105"/>
      <c r="AR25" s="57"/>
      <c r="AS25" s="56"/>
      <c r="AT25" s="85"/>
      <c r="AU25" s="57"/>
      <c r="AV25" s="105"/>
      <c r="AW25" s="57"/>
      <c r="AX25" s="105"/>
      <c r="AY25" s="57"/>
      <c r="AZ25" s="56"/>
      <c r="BA25" s="85"/>
      <c r="BB25" s="57"/>
      <c r="BC25" s="105"/>
      <c r="BD25" s="57"/>
      <c r="BE25" s="105"/>
      <c r="BF25" s="57"/>
      <c r="BG25" s="56"/>
      <c r="BH25" s="85"/>
      <c r="BI25" s="57"/>
      <c r="BJ25" s="105"/>
      <c r="BK25" s="57"/>
      <c r="BL25" s="105"/>
      <c r="BM25" s="57"/>
      <c r="BN25" s="56"/>
      <c r="BO25" s="85"/>
      <c r="BP25" s="57"/>
      <c r="BQ25" s="105"/>
      <c r="BR25" s="57"/>
      <c r="BS25" s="105"/>
      <c r="BT25" s="57"/>
      <c r="BU25" s="56"/>
      <c r="BV25" s="85"/>
      <c r="BW25" s="57"/>
      <c r="BX25" s="105"/>
      <c r="BY25" s="105"/>
      <c r="BZ25" s="105"/>
      <c r="CA25" s="105"/>
      <c r="CB25" s="994"/>
      <c r="CC25" s="991"/>
      <c r="CD25" s="105"/>
      <c r="CE25" s="105"/>
      <c r="CF25" s="105"/>
      <c r="CG25" s="105"/>
      <c r="CH25" s="105"/>
      <c r="CI25" s="105"/>
      <c r="CJ25" s="105"/>
      <c r="CK25" s="105"/>
      <c r="CL25" s="998"/>
      <c r="CM25" s="57"/>
      <c r="CN25" s="807"/>
      <c r="CO25" s="729"/>
      <c r="CP25" s="776" t="str">
        <f t="shared" si="1"/>
        <v>Yes</v>
      </c>
      <c r="CQ25" s="790">
        <f t="shared" si="0"/>
        <v>0</v>
      </c>
      <c r="CR25" s="790">
        <f t="shared" si="2"/>
        <v>0</v>
      </c>
      <c r="CS25" s="1027">
        <f t="shared" si="3"/>
        <v>12</v>
      </c>
      <c r="CT25" s="1028"/>
      <c r="CU25" s="1028">
        <v>210</v>
      </c>
      <c r="CV25" s="762" t="str">
        <f t="shared" si="4"/>
        <v>Yes</v>
      </c>
    </row>
    <row r="26" spans="2:100" ht="12.75">
      <c r="B26" s="69">
        <v>12</v>
      </c>
      <c r="C26" s="33" t="s">
        <v>51</v>
      </c>
      <c r="D26" s="83"/>
      <c r="E26" s="971"/>
      <c r="F26" s="57"/>
      <c r="G26" s="57"/>
      <c r="H26" s="105"/>
      <c r="I26" s="57"/>
      <c r="J26" s="599">
        <f>'I -Participant Transportation'!L23</f>
        <v>0</v>
      </c>
      <c r="K26" s="85"/>
      <c r="L26" s="57"/>
      <c r="M26" s="105"/>
      <c r="N26" s="57"/>
      <c r="O26" s="105"/>
      <c r="P26" s="57"/>
      <c r="Q26" s="56"/>
      <c r="R26" s="85"/>
      <c r="S26" s="57"/>
      <c r="T26" s="105"/>
      <c r="U26" s="57"/>
      <c r="V26" s="105"/>
      <c r="W26" s="57"/>
      <c r="X26" s="56"/>
      <c r="Y26" s="85"/>
      <c r="Z26" s="57"/>
      <c r="AA26" s="105"/>
      <c r="AB26" s="57"/>
      <c r="AC26" s="105"/>
      <c r="AD26" s="57"/>
      <c r="AE26" s="56"/>
      <c r="AF26" s="85"/>
      <c r="AG26" s="57"/>
      <c r="AH26" s="105"/>
      <c r="AI26" s="57"/>
      <c r="AJ26" s="105"/>
      <c r="AK26" s="57"/>
      <c r="AL26" s="56"/>
      <c r="AM26" s="85"/>
      <c r="AN26" s="57"/>
      <c r="AO26" s="105"/>
      <c r="AP26" s="57"/>
      <c r="AQ26" s="105"/>
      <c r="AR26" s="57"/>
      <c r="AS26" s="56"/>
      <c r="AT26" s="85"/>
      <c r="AU26" s="57"/>
      <c r="AV26" s="105"/>
      <c r="AW26" s="57"/>
      <c r="AX26" s="105"/>
      <c r="AY26" s="57"/>
      <c r="AZ26" s="56"/>
      <c r="BA26" s="85"/>
      <c r="BB26" s="57"/>
      <c r="BC26" s="105"/>
      <c r="BD26" s="57"/>
      <c r="BE26" s="105"/>
      <c r="BF26" s="57"/>
      <c r="BG26" s="56"/>
      <c r="BH26" s="85"/>
      <c r="BI26" s="57"/>
      <c r="BJ26" s="105"/>
      <c r="BK26" s="57"/>
      <c r="BL26" s="105"/>
      <c r="BM26" s="57"/>
      <c r="BN26" s="56"/>
      <c r="BO26" s="85"/>
      <c r="BP26" s="57"/>
      <c r="BQ26" s="105"/>
      <c r="BR26" s="57"/>
      <c r="BS26" s="105"/>
      <c r="BT26" s="57"/>
      <c r="BU26" s="56"/>
      <c r="BV26" s="85"/>
      <c r="BW26" s="57"/>
      <c r="BX26" s="105"/>
      <c r="BY26" s="105"/>
      <c r="BZ26" s="105"/>
      <c r="CA26" s="105"/>
      <c r="CB26" s="994"/>
      <c r="CC26" s="991"/>
      <c r="CD26" s="105"/>
      <c r="CE26" s="105"/>
      <c r="CF26" s="105"/>
      <c r="CG26" s="105"/>
      <c r="CH26" s="105"/>
      <c r="CI26" s="105"/>
      <c r="CJ26" s="105"/>
      <c r="CK26" s="105"/>
      <c r="CL26" s="998"/>
      <c r="CM26" s="57"/>
      <c r="CN26" s="807"/>
      <c r="CO26" s="729"/>
      <c r="CP26" s="776" t="str">
        <f t="shared" si="1"/>
        <v>Yes</v>
      </c>
      <c r="CQ26" s="790">
        <f t="shared" si="0"/>
        <v>0</v>
      </c>
      <c r="CR26" s="790">
        <f t="shared" si="2"/>
        <v>0</v>
      </c>
      <c r="CS26" s="1027">
        <f t="shared" si="3"/>
        <v>13</v>
      </c>
      <c r="CT26" s="1028"/>
      <c r="CU26" s="1028">
        <v>229</v>
      </c>
      <c r="CV26" s="762" t="str">
        <f t="shared" si="4"/>
        <v>Yes</v>
      </c>
    </row>
    <row r="27" spans="2:100" ht="12.75">
      <c r="B27" s="69">
        <v>13</v>
      </c>
      <c r="C27" s="33" t="s">
        <v>459</v>
      </c>
      <c r="D27" s="83"/>
      <c r="E27" s="971"/>
      <c r="F27" s="57"/>
      <c r="G27" s="57"/>
      <c r="H27" s="105"/>
      <c r="I27" s="57"/>
      <c r="J27" s="599">
        <f>'F-1 - Admin-Program Occ Exp'!P19</f>
        <v>0</v>
      </c>
      <c r="K27" s="85"/>
      <c r="L27" s="57"/>
      <c r="M27" s="105"/>
      <c r="N27" s="57"/>
      <c r="O27" s="105"/>
      <c r="P27" s="57"/>
      <c r="Q27" s="56"/>
      <c r="R27" s="85"/>
      <c r="S27" s="57"/>
      <c r="T27" s="105"/>
      <c r="U27" s="57"/>
      <c r="V27" s="105"/>
      <c r="W27" s="57"/>
      <c r="X27" s="56"/>
      <c r="Y27" s="85"/>
      <c r="Z27" s="57"/>
      <c r="AA27" s="105"/>
      <c r="AB27" s="57"/>
      <c r="AC27" s="105"/>
      <c r="AD27" s="57"/>
      <c r="AE27" s="56"/>
      <c r="AF27" s="85"/>
      <c r="AG27" s="57"/>
      <c r="AH27" s="105"/>
      <c r="AI27" s="57"/>
      <c r="AJ27" s="105"/>
      <c r="AK27" s="57"/>
      <c r="AL27" s="56"/>
      <c r="AM27" s="85"/>
      <c r="AN27" s="57"/>
      <c r="AO27" s="105"/>
      <c r="AP27" s="57"/>
      <c r="AQ27" s="105"/>
      <c r="AR27" s="57"/>
      <c r="AS27" s="56"/>
      <c r="AT27" s="85"/>
      <c r="AU27" s="57"/>
      <c r="AV27" s="105"/>
      <c r="AW27" s="57"/>
      <c r="AX27" s="105"/>
      <c r="AY27" s="57"/>
      <c r="AZ27" s="56"/>
      <c r="BA27" s="85"/>
      <c r="BB27" s="57"/>
      <c r="BC27" s="105"/>
      <c r="BD27" s="57"/>
      <c r="BE27" s="105"/>
      <c r="BF27" s="57"/>
      <c r="BG27" s="56"/>
      <c r="BH27" s="85"/>
      <c r="BI27" s="57"/>
      <c r="BJ27" s="105"/>
      <c r="BK27" s="57"/>
      <c r="BL27" s="105"/>
      <c r="BM27" s="57"/>
      <c r="BN27" s="56"/>
      <c r="BO27" s="85"/>
      <c r="BP27" s="57"/>
      <c r="BQ27" s="105"/>
      <c r="BR27" s="57"/>
      <c r="BS27" s="105"/>
      <c r="BT27" s="57"/>
      <c r="BU27" s="56"/>
      <c r="BV27" s="85"/>
      <c r="BW27" s="57"/>
      <c r="BX27" s="105"/>
      <c r="BY27" s="105"/>
      <c r="BZ27" s="105"/>
      <c r="CA27" s="105"/>
      <c r="CB27" s="994"/>
      <c r="CC27" s="991"/>
      <c r="CD27" s="105"/>
      <c r="CE27" s="105"/>
      <c r="CF27" s="105"/>
      <c r="CG27" s="105"/>
      <c r="CH27" s="105"/>
      <c r="CI27" s="105"/>
      <c r="CJ27" s="105"/>
      <c r="CK27" s="105"/>
      <c r="CL27" s="998"/>
      <c r="CM27" s="57"/>
      <c r="CN27" s="807"/>
      <c r="CO27" s="729"/>
      <c r="CP27" s="776" t="str">
        <f t="shared" si="1"/>
        <v>Yes</v>
      </c>
      <c r="CQ27" s="790">
        <f t="shared" si="0"/>
        <v>0</v>
      </c>
      <c r="CR27" s="790">
        <f t="shared" si="2"/>
        <v>0</v>
      </c>
      <c r="CS27" s="1027">
        <f t="shared" si="3"/>
        <v>14</v>
      </c>
      <c r="CT27" s="1028"/>
      <c r="CU27" s="1028">
        <v>248</v>
      </c>
      <c r="CV27" s="762" t="str">
        <f t="shared" si="4"/>
        <v>Yes</v>
      </c>
    </row>
    <row r="28" spans="2:100" ht="12.75">
      <c r="B28" s="69">
        <v>14</v>
      </c>
      <c r="C28" s="33" t="s">
        <v>62</v>
      </c>
      <c r="D28" s="83"/>
      <c r="E28" s="971"/>
      <c r="F28" s="57"/>
      <c r="G28" s="57"/>
      <c r="H28" s="105"/>
      <c r="I28" s="57"/>
      <c r="J28" s="599">
        <f>'E - Depr. Buildings'!L35</f>
        <v>0</v>
      </c>
      <c r="K28" s="85"/>
      <c r="L28" s="57"/>
      <c r="M28" s="105"/>
      <c r="N28" s="57"/>
      <c r="O28" s="105"/>
      <c r="P28" s="57"/>
      <c r="Q28" s="56"/>
      <c r="R28" s="85"/>
      <c r="S28" s="57"/>
      <c r="T28" s="105"/>
      <c r="U28" s="57"/>
      <c r="V28" s="105"/>
      <c r="W28" s="57"/>
      <c r="X28" s="56"/>
      <c r="Y28" s="85"/>
      <c r="Z28" s="57"/>
      <c r="AA28" s="105"/>
      <c r="AB28" s="57"/>
      <c r="AC28" s="105"/>
      <c r="AD28" s="57"/>
      <c r="AE28" s="56"/>
      <c r="AF28" s="85"/>
      <c r="AG28" s="57"/>
      <c r="AH28" s="105"/>
      <c r="AI28" s="57"/>
      <c r="AJ28" s="105"/>
      <c r="AK28" s="57"/>
      <c r="AL28" s="56"/>
      <c r="AM28" s="85"/>
      <c r="AN28" s="57"/>
      <c r="AO28" s="105"/>
      <c r="AP28" s="57"/>
      <c r="AQ28" s="105"/>
      <c r="AR28" s="57"/>
      <c r="AS28" s="56"/>
      <c r="AT28" s="85"/>
      <c r="AU28" s="57"/>
      <c r="AV28" s="105"/>
      <c r="AW28" s="57"/>
      <c r="AX28" s="105"/>
      <c r="AY28" s="57"/>
      <c r="AZ28" s="56"/>
      <c r="BA28" s="85"/>
      <c r="BB28" s="57"/>
      <c r="BC28" s="105"/>
      <c r="BD28" s="57"/>
      <c r="BE28" s="105"/>
      <c r="BF28" s="57"/>
      <c r="BG28" s="56"/>
      <c r="BH28" s="85"/>
      <c r="BI28" s="57"/>
      <c r="BJ28" s="105"/>
      <c r="BK28" s="57"/>
      <c r="BL28" s="105"/>
      <c r="BM28" s="57"/>
      <c r="BN28" s="56"/>
      <c r="BO28" s="85"/>
      <c r="BP28" s="57"/>
      <c r="BQ28" s="105"/>
      <c r="BR28" s="57"/>
      <c r="BS28" s="105"/>
      <c r="BT28" s="57"/>
      <c r="BU28" s="56"/>
      <c r="BV28" s="85"/>
      <c r="BW28" s="57"/>
      <c r="BX28" s="105"/>
      <c r="BY28" s="105"/>
      <c r="BZ28" s="105"/>
      <c r="CA28" s="105"/>
      <c r="CB28" s="994"/>
      <c r="CC28" s="991"/>
      <c r="CD28" s="105"/>
      <c r="CE28" s="105"/>
      <c r="CF28" s="105"/>
      <c r="CG28" s="105"/>
      <c r="CH28" s="105"/>
      <c r="CI28" s="105"/>
      <c r="CJ28" s="105"/>
      <c r="CK28" s="105"/>
      <c r="CL28" s="998"/>
      <c r="CM28" s="57"/>
      <c r="CN28" s="807"/>
      <c r="CO28" s="729"/>
      <c r="CP28" s="776" t="str">
        <f t="shared" si="1"/>
        <v>Yes</v>
      </c>
      <c r="CQ28" s="790">
        <f t="shared" si="0"/>
        <v>0</v>
      </c>
      <c r="CR28" s="790">
        <f t="shared" si="2"/>
        <v>0</v>
      </c>
      <c r="CS28" s="1027">
        <f t="shared" si="3"/>
        <v>15</v>
      </c>
      <c r="CT28" s="1028"/>
      <c r="CU28" s="1028">
        <v>267</v>
      </c>
      <c r="CV28" s="762" t="str">
        <f t="shared" si="4"/>
        <v>Yes</v>
      </c>
    </row>
    <row r="29" spans="2:100" ht="13.5" thickBot="1">
      <c r="B29" s="69">
        <v>15</v>
      </c>
      <c r="C29" s="33" t="s">
        <v>63</v>
      </c>
      <c r="D29" s="83"/>
      <c r="E29" s="971"/>
      <c r="F29" s="57"/>
      <c r="G29" s="57"/>
      <c r="H29" s="105"/>
      <c r="I29" s="57"/>
      <c r="J29" s="599">
        <f>'E-2-Depr Fixed Assets &amp; Equip'!L43</f>
        <v>0</v>
      </c>
      <c r="K29" s="85"/>
      <c r="L29" s="57"/>
      <c r="M29" s="105"/>
      <c r="N29" s="57"/>
      <c r="O29" s="105"/>
      <c r="P29" s="57"/>
      <c r="Q29" s="56"/>
      <c r="R29" s="85"/>
      <c r="S29" s="57"/>
      <c r="T29" s="105"/>
      <c r="U29" s="57"/>
      <c r="V29" s="105"/>
      <c r="W29" s="57"/>
      <c r="X29" s="56"/>
      <c r="Y29" s="85"/>
      <c r="Z29" s="57"/>
      <c r="AA29" s="105"/>
      <c r="AB29" s="57"/>
      <c r="AC29" s="105"/>
      <c r="AD29" s="57"/>
      <c r="AE29" s="56"/>
      <c r="AF29" s="85"/>
      <c r="AG29" s="57"/>
      <c r="AH29" s="105"/>
      <c r="AI29" s="57"/>
      <c r="AJ29" s="105"/>
      <c r="AK29" s="57"/>
      <c r="AL29" s="56"/>
      <c r="AM29" s="85"/>
      <c r="AN29" s="57"/>
      <c r="AO29" s="105"/>
      <c r="AP29" s="57"/>
      <c r="AQ29" s="105"/>
      <c r="AR29" s="57"/>
      <c r="AS29" s="56"/>
      <c r="AT29" s="85"/>
      <c r="AU29" s="57"/>
      <c r="AV29" s="105"/>
      <c r="AW29" s="57"/>
      <c r="AX29" s="105"/>
      <c r="AY29" s="57"/>
      <c r="AZ29" s="56"/>
      <c r="BA29" s="85"/>
      <c r="BB29" s="57"/>
      <c r="BC29" s="105"/>
      <c r="BD29" s="57"/>
      <c r="BE29" s="105"/>
      <c r="BF29" s="57"/>
      <c r="BG29" s="56"/>
      <c r="BH29" s="85"/>
      <c r="BI29" s="57"/>
      <c r="BJ29" s="105"/>
      <c r="BK29" s="57"/>
      <c r="BL29" s="105"/>
      <c r="BM29" s="57"/>
      <c r="BN29" s="56"/>
      <c r="BO29" s="85"/>
      <c r="BP29" s="57"/>
      <c r="BQ29" s="105"/>
      <c r="BR29" s="57"/>
      <c r="BS29" s="105"/>
      <c r="BT29" s="57"/>
      <c r="BU29" s="56"/>
      <c r="BV29" s="85"/>
      <c r="BW29" s="57"/>
      <c r="BX29" s="105"/>
      <c r="BY29" s="105"/>
      <c r="BZ29" s="105"/>
      <c r="CA29" s="105"/>
      <c r="CB29" s="994"/>
      <c r="CC29" s="991"/>
      <c r="CD29" s="105"/>
      <c r="CE29" s="105"/>
      <c r="CF29" s="105"/>
      <c r="CG29" s="105"/>
      <c r="CH29" s="105"/>
      <c r="CI29" s="105"/>
      <c r="CJ29" s="105"/>
      <c r="CK29" s="105"/>
      <c r="CL29" s="998"/>
      <c r="CM29" s="57"/>
      <c r="CN29" s="807"/>
      <c r="CO29" s="729"/>
      <c r="CP29" s="776" t="str">
        <f t="shared" si="1"/>
        <v>Yes</v>
      </c>
      <c r="CQ29" s="790">
        <f t="shared" si="0"/>
        <v>0</v>
      </c>
      <c r="CR29" s="790">
        <f t="shared" si="2"/>
        <v>0</v>
      </c>
      <c r="CS29" s="1027">
        <f t="shared" si="3"/>
        <v>16</v>
      </c>
      <c r="CT29" s="1028"/>
      <c r="CU29" s="1028">
        <v>286</v>
      </c>
      <c r="CV29" s="762" t="str">
        <f t="shared" si="4"/>
        <v>Yes</v>
      </c>
    </row>
    <row r="30" spans="2:102" s="49" customFormat="1" ht="13.5" thickBot="1">
      <c r="B30" s="322">
        <v>16</v>
      </c>
      <c r="C30" s="323" t="s">
        <v>799</v>
      </c>
      <c r="D30" s="373"/>
      <c r="E30" s="374">
        <f>SUM(E15:E29)</f>
        <v>0</v>
      </c>
      <c r="F30" s="353">
        <f aca="true" t="shared" si="5" ref="F30:BP30">SUM(F15:F29)</f>
        <v>0</v>
      </c>
      <c r="G30" s="353">
        <f t="shared" si="5"/>
        <v>0</v>
      </c>
      <c r="H30" s="375">
        <f t="shared" si="5"/>
        <v>0</v>
      </c>
      <c r="I30" s="375">
        <f t="shared" si="5"/>
        <v>0</v>
      </c>
      <c r="J30" s="376">
        <f t="shared" si="5"/>
        <v>0</v>
      </c>
      <c r="K30" s="374">
        <f t="shared" si="5"/>
        <v>0</v>
      </c>
      <c r="L30" s="353">
        <f t="shared" si="5"/>
        <v>0</v>
      </c>
      <c r="M30" s="377">
        <f t="shared" si="5"/>
        <v>0</v>
      </c>
      <c r="N30" s="354">
        <f t="shared" si="5"/>
        <v>0</v>
      </c>
      <c r="O30" s="354">
        <f t="shared" si="5"/>
        <v>0</v>
      </c>
      <c r="P30" s="354">
        <f t="shared" si="5"/>
        <v>0</v>
      </c>
      <c r="Q30" s="378">
        <f t="shared" si="5"/>
        <v>0</v>
      </c>
      <c r="R30" s="374">
        <f t="shared" si="5"/>
        <v>0</v>
      </c>
      <c r="S30" s="353">
        <f t="shared" si="5"/>
        <v>0</v>
      </c>
      <c r="T30" s="377">
        <f t="shared" si="5"/>
        <v>0</v>
      </c>
      <c r="U30" s="354">
        <f t="shared" si="5"/>
        <v>0</v>
      </c>
      <c r="V30" s="354">
        <f t="shared" si="5"/>
        <v>0</v>
      </c>
      <c r="W30" s="354">
        <f t="shared" si="5"/>
        <v>0</v>
      </c>
      <c r="X30" s="378">
        <f t="shared" si="5"/>
        <v>0</v>
      </c>
      <c r="Y30" s="374">
        <f t="shared" si="5"/>
        <v>0</v>
      </c>
      <c r="Z30" s="377">
        <f t="shared" si="5"/>
        <v>0</v>
      </c>
      <c r="AA30" s="354">
        <f t="shared" si="5"/>
        <v>0</v>
      </c>
      <c r="AB30" s="354">
        <f t="shared" si="5"/>
        <v>0</v>
      </c>
      <c r="AC30" s="353">
        <f t="shared" si="5"/>
        <v>0</v>
      </c>
      <c r="AD30" s="354">
        <f t="shared" si="5"/>
        <v>0</v>
      </c>
      <c r="AE30" s="378">
        <f t="shared" si="5"/>
        <v>0</v>
      </c>
      <c r="AF30" s="374">
        <f t="shared" si="5"/>
        <v>0</v>
      </c>
      <c r="AG30" s="353">
        <f t="shared" si="5"/>
        <v>0</v>
      </c>
      <c r="AH30" s="353">
        <f t="shared" si="5"/>
        <v>0</v>
      </c>
      <c r="AI30" s="377">
        <f t="shared" si="5"/>
        <v>0</v>
      </c>
      <c r="AJ30" s="354">
        <f t="shared" si="5"/>
        <v>0</v>
      </c>
      <c r="AK30" s="353">
        <f t="shared" si="5"/>
        <v>0</v>
      </c>
      <c r="AL30" s="376">
        <f t="shared" si="5"/>
        <v>0</v>
      </c>
      <c r="AM30" s="379">
        <f t="shared" si="5"/>
        <v>0</v>
      </c>
      <c r="AN30" s="354">
        <f t="shared" si="5"/>
        <v>0</v>
      </c>
      <c r="AO30" s="353">
        <f t="shared" si="5"/>
        <v>0</v>
      </c>
      <c r="AP30" s="377">
        <f t="shared" si="5"/>
        <v>0</v>
      </c>
      <c r="AQ30" s="354">
        <f t="shared" si="5"/>
        <v>0</v>
      </c>
      <c r="AR30" s="353">
        <f t="shared" si="5"/>
        <v>0</v>
      </c>
      <c r="AS30" s="376">
        <f t="shared" si="5"/>
        <v>0</v>
      </c>
      <c r="AT30" s="374">
        <f t="shared" si="5"/>
        <v>0</v>
      </c>
      <c r="AU30" s="377">
        <f t="shared" si="5"/>
        <v>0</v>
      </c>
      <c r="AV30" s="354">
        <f t="shared" si="5"/>
        <v>0</v>
      </c>
      <c r="AW30" s="353">
        <f t="shared" si="5"/>
        <v>0</v>
      </c>
      <c r="AX30" s="353">
        <f t="shared" si="5"/>
        <v>0</v>
      </c>
      <c r="AY30" s="353">
        <f t="shared" si="5"/>
        <v>0</v>
      </c>
      <c r="AZ30" s="376">
        <f t="shared" si="5"/>
        <v>0</v>
      </c>
      <c r="BA30" s="374">
        <f t="shared" si="5"/>
        <v>0</v>
      </c>
      <c r="BB30" s="353">
        <f t="shared" si="5"/>
        <v>0</v>
      </c>
      <c r="BC30" s="377">
        <f t="shared" si="5"/>
        <v>0</v>
      </c>
      <c r="BD30" s="354">
        <f t="shared" si="5"/>
        <v>0</v>
      </c>
      <c r="BE30" s="353">
        <f t="shared" si="5"/>
        <v>0</v>
      </c>
      <c r="BF30" s="353">
        <f t="shared" si="5"/>
        <v>0</v>
      </c>
      <c r="BG30" s="376">
        <f t="shared" si="5"/>
        <v>0</v>
      </c>
      <c r="BH30" s="374">
        <f t="shared" si="5"/>
        <v>0</v>
      </c>
      <c r="BI30" s="377">
        <f t="shared" si="5"/>
        <v>0</v>
      </c>
      <c r="BJ30" s="353">
        <f t="shared" si="5"/>
        <v>0</v>
      </c>
      <c r="BK30" s="353">
        <f t="shared" si="5"/>
        <v>0</v>
      </c>
      <c r="BL30" s="353">
        <f t="shared" si="5"/>
        <v>0</v>
      </c>
      <c r="BM30" s="377">
        <f t="shared" si="5"/>
        <v>0</v>
      </c>
      <c r="BN30" s="378">
        <f t="shared" si="5"/>
        <v>0</v>
      </c>
      <c r="BO30" s="374">
        <f t="shared" si="5"/>
        <v>0</v>
      </c>
      <c r="BP30" s="377">
        <f t="shared" si="5"/>
        <v>0</v>
      </c>
      <c r="BQ30" s="353">
        <f aca="true" t="shared" si="6" ref="BQ30:CM30">SUM(BQ15:BQ29)</f>
        <v>0</v>
      </c>
      <c r="BR30" s="353">
        <f t="shared" si="6"/>
        <v>0</v>
      </c>
      <c r="BS30" s="353">
        <f t="shared" si="6"/>
        <v>0</v>
      </c>
      <c r="BT30" s="377">
        <f t="shared" si="6"/>
        <v>0</v>
      </c>
      <c r="BU30" s="378">
        <f t="shared" si="6"/>
        <v>0</v>
      </c>
      <c r="BV30" s="374">
        <f t="shared" si="6"/>
        <v>0</v>
      </c>
      <c r="BW30" s="377">
        <f t="shared" si="6"/>
        <v>0</v>
      </c>
      <c r="BX30" s="353">
        <f t="shared" si="6"/>
        <v>0</v>
      </c>
      <c r="BY30" s="353">
        <f t="shared" si="6"/>
        <v>0</v>
      </c>
      <c r="BZ30" s="353">
        <f t="shared" si="6"/>
        <v>0</v>
      </c>
      <c r="CA30" s="353">
        <f t="shared" si="6"/>
        <v>0</v>
      </c>
      <c r="CB30" s="378">
        <f t="shared" si="6"/>
        <v>0</v>
      </c>
      <c r="CC30" s="375">
        <f t="shared" si="6"/>
        <v>0</v>
      </c>
      <c r="CD30" s="353">
        <f t="shared" si="6"/>
        <v>0</v>
      </c>
      <c r="CE30" s="353">
        <f t="shared" si="6"/>
        <v>0</v>
      </c>
      <c r="CF30" s="353">
        <f t="shared" si="6"/>
        <v>0</v>
      </c>
      <c r="CG30" s="353">
        <f t="shared" si="6"/>
        <v>0</v>
      </c>
      <c r="CH30" s="353">
        <f t="shared" si="6"/>
        <v>0</v>
      </c>
      <c r="CI30" s="353">
        <f t="shared" si="6"/>
        <v>0</v>
      </c>
      <c r="CJ30" s="353">
        <f t="shared" si="6"/>
        <v>0</v>
      </c>
      <c r="CK30" s="353">
        <f t="shared" si="6"/>
        <v>0</v>
      </c>
      <c r="CL30" s="353">
        <f t="shared" si="6"/>
        <v>0</v>
      </c>
      <c r="CM30" s="353">
        <f t="shared" si="6"/>
        <v>0</v>
      </c>
      <c r="CN30" s="808"/>
      <c r="CO30" s="779"/>
      <c r="CP30" s="776" t="str">
        <f t="shared" si="1"/>
        <v>Yes</v>
      </c>
      <c r="CQ30" s="790">
        <f t="shared" si="0"/>
        <v>0</v>
      </c>
      <c r="CR30" s="790">
        <f t="shared" si="2"/>
        <v>0</v>
      </c>
      <c r="CS30" s="1027">
        <f t="shared" si="3"/>
        <v>17</v>
      </c>
      <c r="CT30" s="1020"/>
      <c r="CU30" s="1028">
        <v>305</v>
      </c>
      <c r="CV30" s="762" t="str">
        <f t="shared" si="4"/>
        <v>Yes</v>
      </c>
      <c r="CW30" s="772"/>
      <c r="CX30" s="772"/>
    </row>
    <row r="31" spans="2:102" s="58" customFormat="1" ht="10.5" customHeight="1" thickBot="1">
      <c r="B31" s="88"/>
      <c r="C31" s="59"/>
      <c r="D31" s="59"/>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c r="CD31" s="118"/>
      <c r="CE31" s="118"/>
      <c r="CF31" s="118"/>
      <c r="CG31" s="118"/>
      <c r="CH31" s="118"/>
      <c r="CI31" s="118"/>
      <c r="CJ31" s="118"/>
      <c r="CK31" s="118"/>
      <c r="CL31" s="118"/>
      <c r="CM31" s="118"/>
      <c r="CN31" s="630"/>
      <c r="CO31" s="630"/>
      <c r="CP31" s="754"/>
      <c r="CQ31" s="777"/>
      <c r="CR31" s="777"/>
      <c r="CS31" s="1027">
        <f t="shared" si="3"/>
        <v>18</v>
      </c>
      <c r="CT31" s="1029"/>
      <c r="CU31" s="1028">
        <v>324</v>
      </c>
      <c r="CV31" s="762"/>
      <c r="CW31" s="759"/>
      <c r="CX31" s="759"/>
    </row>
    <row r="32" spans="2:100" ht="13.5" thickBot="1">
      <c r="B32" s="156">
        <v>17</v>
      </c>
      <c r="C32" s="61" t="s">
        <v>421</v>
      </c>
      <c r="D32" s="61"/>
      <c r="E32" s="340">
        <f>'B - Income Stmt'!P53</f>
        <v>0</v>
      </c>
      <c r="F32" s="757"/>
      <c r="G32" s="757"/>
      <c r="H32" s="737"/>
      <c r="I32" s="758"/>
      <c r="J32" s="343">
        <f>'B - Income Stmt'!R53</f>
        <v>0</v>
      </c>
      <c r="K32" s="756"/>
      <c r="L32" s="757"/>
      <c r="M32" s="737"/>
      <c r="N32" s="731"/>
      <c r="O32" s="735"/>
      <c r="P32" s="732"/>
      <c r="Q32" s="733"/>
      <c r="R32" s="730"/>
      <c r="S32" s="731"/>
      <c r="T32" s="732"/>
      <c r="U32" s="731"/>
      <c r="V32" s="731"/>
      <c r="W32" s="732"/>
      <c r="X32" s="733"/>
      <c r="Y32" s="734"/>
      <c r="Z32" s="735"/>
      <c r="AA32" s="735"/>
      <c r="AB32" s="735"/>
      <c r="AC32" s="732"/>
      <c r="AD32" s="731"/>
      <c r="AE32" s="733"/>
      <c r="AF32" s="734"/>
      <c r="AG32" s="732"/>
      <c r="AH32" s="731"/>
      <c r="AI32" s="731"/>
      <c r="AJ32" s="732"/>
      <c r="AK32" s="731"/>
      <c r="AL32" s="733"/>
      <c r="AM32" s="730"/>
      <c r="AN32" s="731"/>
      <c r="AO32" s="731"/>
      <c r="AP32" s="731"/>
      <c r="AQ32" s="732"/>
      <c r="AR32" s="731"/>
      <c r="AS32" s="736"/>
      <c r="AT32" s="730"/>
      <c r="AU32" s="731"/>
      <c r="AV32" s="731"/>
      <c r="AW32" s="731"/>
      <c r="AX32" s="731"/>
      <c r="AY32" s="735"/>
      <c r="AZ32" s="736"/>
      <c r="BA32" s="730"/>
      <c r="BB32" s="731"/>
      <c r="BC32" s="732"/>
      <c r="BD32" s="731"/>
      <c r="BE32" s="732"/>
      <c r="BF32" s="737"/>
      <c r="BG32" s="733"/>
      <c r="BH32" s="730"/>
      <c r="BI32" s="731"/>
      <c r="BJ32" s="735"/>
      <c r="BK32" s="735"/>
      <c r="BL32" s="732"/>
      <c r="BM32" s="731"/>
      <c r="BN32" s="733"/>
      <c r="BO32" s="730"/>
      <c r="BP32" s="731"/>
      <c r="BQ32" s="735"/>
      <c r="BR32" s="735"/>
      <c r="BS32" s="732"/>
      <c r="BT32" s="731"/>
      <c r="BU32" s="733"/>
      <c r="BV32" s="730"/>
      <c r="BW32" s="731"/>
      <c r="BX32" s="735"/>
      <c r="BY32" s="735"/>
      <c r="BZ32" s="735"/>
      <c r="CA32" s="735"/>
      <c r="CB32" s="733"/>
      <c r="CC32" s="735"/>
      <c r="CD32" s="735"/>
      <c r="CE32" s="735"/>
      <c r="CF32" s="735"/>
      <c r="CG32" s="735"/>
      <c r="CH32" s="735"/>
      <c r="CI32" s="735"/>
      <c r="CJ32" s="735"/>
      <c r="CK32" s="735"/>
      <c r="CL32" s="735"/>
      <c r="CM32" s="735"/>
      <c r="CN32" s="780"/>
      <c r="CO32" s="780"/>
      <c r="CP32" s="776" t="str">
        <f t="shared" si="1"/>
        <v>Yes</v>
      </c>
      <c r="CQ32" s="790">
        <f>ABS(J32-SUM(K32:CM32))</f>
        <v>0</v>
      </c>
      <c r="CR32" s="790">
        <f>ABS(E32-SUM(F32:J32))</f>
        <v>0</v>
      </c>
      <c r="CS32" s="1027">
        <f t="shared" si="3"/>
        <v>19</v>
      </c>
      <c r="CT32" s="1028"/>
      <c r="CU32" s="1028">
        <v>343</v>
      </c>
      <c r="CV32" s="762" t="str">
        <f t="shared" si="4"/>
        <v>Yes</v>
      </c>
    </row>
    <row r="33" spans="2:102" s="58" customFormat="1" ht="9" customHeight="1" thickBot="1">
      <c r="B33" s="88"/>
      <c r="C33" s="62"/>
      <c r="D33" s="6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172"/>
      <c r="BI33" s="172"/>
      <c r="BJ33" s="172"/>
      <c r="BK33" s="172"/>
      <c r="BL33" s="172"/>
      <c r="BM33" s="172"/>
      <c r="BN33" s="172"/>
      <c r="BO33" s="172"/>
      <c r="BP33" s="172"/>
      <c r="BQ33" s="172"/>
      <c r="BR33" s="172"/>
      <c r="BS33" s="172"/>
      <c r="BT33" s="172"/>
      <c r="BU33" s="172"/>
      <c r="BV33" s="172"/>
      <c r="BW33" s="172"/>
      <c r="BX33" s="172"/>
      <c r="BY33" s="172"/>
      <c r="BZ33" s="172"/>
      <c r="CA33" s="172"/>
      <c r="CB33" s="172"/>
      <c r="CC33" s="172"/>
      <c r="CD33" s="172"/>
      <c r="CE33" s="172"/>
      <c r="CF33" s="172"/>
      <c r="CG33" s="172"/>
      <c r="CH33" s="172"/>
      <c r="CI33" s="172"/>
      <c r="CJ33" s="172"/>
      <c r="CK33" s="172"/>
      <c r="CL33" s="172"/>
      <c r="CM33" s="172"/>
      <c r="CN33" s="781"/>
      <c r="CO33" s="781"/>
      <c r="CP33" s="754"/>
      <c r="CQ33" s="777"/>
      <c r="CR33" s="777"/>
      <c r="CS33" s="1027">
        <f t="shared" si="3"/>
        <v>20</v>
      </c>
      <c r="CT33" s="1029"/>
      <c r="CU33" s="1028">
        <v>362</v>
      </c>
      <c r="CV33" s="762"/>
      <c r="CW33" s="759"/>
      <c r="CX33" s="759"/>
    </row>
    <row r="34" spans="2:102" s="58" customFormat="1" ht="13.5" thickBot="1">
      <c r="B34" s="156">
        <v>18</v>
      </c>
      <c r="C34" s="1134" t="s">
        <v>136</v>
      </c>
      <c r="D34" s="1134"/>
      <c r="E34" s="340">
        <f>+E30-E32</f>
        <v>0</v>
      </c>
      <c r="F34" s="341">
        <f aca="true" t="shared" si="7" ref="F34:BP34">+F30-F32</f>
        <v>0</v>
      </c>
      <c r="G34" s="342">
        <f t="shared" si="7"/>
        <v>0</v>
      </c>
      <c r="H34" s="342">
        <f t="shared" si="7"/>
        <v>0</v>
      </c>
      <c r="I34" s="342">
        <f t="shared" si="7"/>
        <v>0</v>
      </c>
      <c r="J34" s="343">
        <f t="shared" si="7"/>
        <v>0</v>
      </c>
      <c r="K34" s="344">
        <f>+K30-K32</f>
        <v>0</v>
      </c>
      <c r="L34" s="345">
        <f t="shared" si="7"/>
        <v>0</v>
      </c>
      <c r="M34" s="342">
        <f t="shared" si="7"/>
        <v>0</v>
      </c>
      <c r="N34" s="342">
        <f t="shared" si="7"/>
        <v>0</v>
      </c>
      <c r="O34" s="346">
        <f t="shared" si="7"/>
        <v>0</v>
      </c>
      <c r="P34" s="345">
        <f t="shared" si="7"/>
        <v>0</v>
      </c>
      <c r="Q34" s="343">
        <f t="shared" si="7"/>
        <v>0</v>
      </c>
      <c r="R34" s="340">
        <f t="shared" si="7"/>
        <v>0</v>
      </c>
      <c r="S34" s="342">
        <f t="shared" si="7"/>
        <v>0</v>
      </c>
      <c r="T34" s="345">
        <f t="shared" si="7"/>
        <v>0</v>
      </c>
      <c r="U34" s="342">
        <f t="shared" si="7"/>
        <v>0</v>
      </c>
      <c r="V34" s="342">
        <f t="shared" si="7"/>
        <v>0</v>
      </c>
      <c r="W34" s="345">
        <f t="shared" si="7"/>
        <v>0</v>
      </c>
      <c r="X34" s="343">
        <f t="shared" si="7"/>
        <v>0</v>
      </c>
      <c r="Y34" s="344">
        <f t="shared" si="7"/>
        <v>0</v>
      </c>
      <c r="Z34" s="346">
        <f t="shared" si="7"/>
        <v>0</v>
      </c>
      <c r="AA34" s="346">
        <f t="shared" si="7"/>
        <v>0</v>
      </c>
      <c r="AB34" s="346">
        <f t="shared" si="7"/>
        <v>0</v>
      </c>
      <c r="AC34" s="345">
        <f t="shared" si="7"/>
        <v>0</v>
      </c>
      <c r="AD34" s="342">
        <f t="shared" si="7"/>
        <v>0</v>
      </c>
      <c r="AE34" s="343">
        <f t="shared" si="7"/>
        <v>0</v>
      </c>
      <c r="AF34" s="344">
        <f t="shared" si="7"/>
        <v>0</v>
      </c>
      <c r="AG34" s="345">
        <f t="shared" si="7"/>
        <v>0</v>
      </c>
      <c r="AH34" s="342">
        <f t="shared" si="7"/>
        <v>0</v>
      </c>
      <c r="AI34" s="342">
        <f t="shared" si="7"/>
        <v>0</v>
      </c>
      <c r="AJ34" s="345">
        <f t="shared" si="7"/>
        <v>0</v>
      </c>
      <c r="AK34" s="342">
        <f t="shared" si="7"/>
        <v>0</v>
      </c>
      <c r="AL34" s="343">
        <f t="shared" si="7"/>
        <v>0</v>
      </c>
      <c r="AM34" s="340">
        <f t="shared" si="7"/>
        <v>0</v>
      </c>
      <c r="AN34" s="342">
        <f t="shared" si="7"/>
        <v>0</v>
      </c>
      <c r="AO34" s="342">
        <f t="shared" si="7"/>
        <v>0</v>
      </c>
      <c r="AP34" s="342">
        <f t="shared" si="7"/>
        <v>0</v>
      </c>
      <c r="AQ34" s="345">
        <f t="shared" si="7"/>
        <v>0</v>
      </c>
      <c r="AR34" s="342">
        <f t="shared" si="7"/>
        <v>0</v>
      </c>
      <c r="AS34" s="347">
        <f t="shared" si="7"/>
        <v>0</v>
      </c>
      <c r="AT34" s="340">
        <f t="shared" si="7"/>
        <v>0</v>
      </c>
      <c r="AU34" s="342">
        <f t="shared" si="7"/>
        <v>0</v>
      </c>
      <c r="AV34" s="342">
        <f t="shared" si="7"/>
        <v>0</v>
      </c>
      <c r="AW34" s="342">
        <f t="shared" si="7"/>
        <v>0</v>
      </c>
      <c r="AX34" s="342">
        <f t="shared" si="7"/>
        <v>0</v>
      </c>
      <c r="AY34" s="346">
        <f t="shared" si="7"/>
        <v>0</v>
      </c>
      <c r="AZ34" s="347">
        <f t="shared" si="7"/>
        <v>0</v>
      </c>
      <c r="BA34" s="340">
        <f t="shared" si="7"/>
        <v>0</v>
      </c>
      <c r="BB34" s="342">
        <f t="shared" si="7"/>
        <v>0</v>
      </c>
      <c r="BC34" s="345">
        <f t="shared" si="7"/>
        <v>0</v>
      </c>
      <c r="BD34" s="342">
        <f t="shared" si="7"/>
        <v>0</v>
      </c>
      <c r="BE34" s="345">
        <f t="shared" si="7"/>
        <v>0</v>
      </c>
      <c r="BF34" s="341">
        <f t="shared" si="7"/>
        <v>0</v>
      </c>
      <c r="BG34" s="343">
        <f t="shared" si="7"/>
        <v>0</v>
      </c>
      <c r="BH34" s="340">
        <f t="shared" si="7"/>
        <v>0</v>
      </c>
      <c r="BI34" s="342">
        <f t="shared" si="7"/>
        <v>0</v>
      </c>
      <c r="BJ34" s="346">
        <f t="shared" si="7"/>
        <v>0</v>
      </c>
      <c r="BK34" s="346">
        <f t="shared" si="7"/>
        <v>0</v>
      </c>
      <c r="BL34" s="345">
        <f t="shared" si="7"/>
        <v>0</v>
      </c>
      <c r="BM34" s="342">
        <f t="shared" si="7"/>
        <v>0</v>
      </c>
      <c r="BN34" s="343">
        <f t="shared" si="7"/>
        <v>0</v>
      </c>
      <c r="BO34" s="340">
        <f t="shared" si="7"/>
        <v>0</v>
      </c>
      <c r="BP34" s="342">
        <f t="shared" si="7"/>
        <v>0</v>
      </c>
      <c r="BQ34" s="346">
        <f aca="true" t="shared" si="8" ref="BQ34:BX34">+BQ30-BQ32</f>
        <v>0</v>
      </c>
      <c r="BR34" s="346">
        <f t="shared" si="8"/>
        <v>0</v>
      </c>
      <c r="BS34" s="345">
        <f t="shared" si="8"/>
        <v>0</v>
      </c>
      <c r="BT34" s="342">
        <f t="shared" si="8"/>
        <v>0</v>
      </c>
      <c r="BU34" s="343">
        <f t="shared" si="8"/>
        <v>0</v>
      </c>
      <c r="BV34" s="340">
        <f t="shared" si="8"/>
        <v>0</v>
      </c>
      <c r="BW34" s="342">
        <f t="shared" si="8"/>
        <v>0</v>
      </c>
      <c r="BX34" s="346">
        <f t="shared" si="8"/>
        <v>0</v>
      </c>
      <c r="BY34" s="346">
        <f aca="true" t="shared" si="9" ref="BY34:CI34">+BY30-BY32</f>
        <v>0</v>
      </c>
      <c r="BZ34" s="346">
        <f t="shared" si="9"/>
        <v>0</v>
      </c>
      <c r="CA34" s="346">
        <f t="shared" si="9"/>
        <v>0</v>
      </c>
      <c r="CB34" s="995">
        <f t="shared" si="9"/>
        <v>0</v>
      </c>
      <c r="CC34" s="346">
        <f t="shared" si="9"/>
        <v>0</v>
      </c>
      <c r="CD34" s="346">
        <f t="shared" si="9"/>
        <v>0</v>
      </c>
      <c r="CE34" s="346">
        <f t="shared" si="9"/>
        <v>0</v>
      </c>
      <c r="CF34" s="346">
        <f t="shared" si="9"/>
        <v>0</v>
      </c>
      <c r="CG34" s="346">
        <f t="shared" si="9"/>
        <v>0</v>
      </c>
      <c r="CH34" s="346">
        <f t="shared" si="9"/>
        <v>0</v>
      </c>
      <c r="CI34" s="346">
        <f t="shared" si="9"/>
        <v>0</v>
      </c>
      <c r="CJ34" s="346">
        <f>+CJ30-CJ32</f>
        <v>0</v>
      </c>
      <c r="CK34" s="346">
        <f>+CK30-CK32</f>
        <v>0</v>
      </c>
      <c r="CL34" s="346">
        <f>+CL30-CL32</f>
        <v>0</v>
      </c>
      <c r="CM34" s="346">
        <f>+CM30-CM32</f>
        <v>0</v>
      </c>
      <c r="CN34" s="782"/>
      <c r="CO34" s="783"/>
      <c r="CP34" s="776" t="str">
        <f t="shared" si="1"/>
        <v>Yes</v>
      </c>
      <c r="CQ34" s="790">
        <f>ABS(J34-SUM(K34:CM34))</f>
        <v>0</v>
      </c>
      <c r="CR34" s="790">
        <f>ABS(E34-SUM(F34:J34))</f>
        <v>0</v>
      </c>
      <c r="CS34" s="1027">
        <f t="shared" si="3"/>
        <v>21</v>
      </c>
      <c r="CT34" s="1029"/>
      <c r="CU34" s="1028">
        <v>381</v>
      </c>
      <c r="CV34" s="762" t="str">
        <f t="shared" si="4"/>
        <v>Yes</v>
      </c>
      <c r="CW34" s="759"/>
      <c r="CX34" s="759"/>
    </row>
    <row r="35" spans="1:102" s="58" customFormat="1" ht="9.95" customHeight="1">
      <c r="A35" s="62"/>
      <c r="B35" s="89"/>
      <c r="C35" s="59"/>
      <c r="D35" s="59"/>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784"/>
      <c r="CO35" s="784"/>
      <c r="CP35" s="754"/>
      <c r="CQ35" s="777"/>
      <c r="CR35" s="777"/>
      <c r="CS35" s="1027">
        <f t="shared" si="3"/>
        <v>22</v>
      </c>
      <c r="CT35" s="1029"/>
      <c r="CU35" s="1028">
        <v>400</v>
      </c>
      <c r="CV35" s="762"/>
      <c r="CW35" s="759"/>
      <c r="CX35" s="759"/>
    </row>
    <row r="36" spans="1:102" s="58" customFormat="1" ht="13.5" thickBot="1">
      <c r="A36" s="62"/>
      <c r="B36" s="52" t="s">
        <v>125</v>
      </c>
      <c r="C36" s="63"/>
      <c r="D36" s="63"/>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83"/>
      <c r="CO36" s="783"/>
      <c r="CP36" s="754"/>
      <c r="CQ36" s="777"/>
      <c r="CR36" s="777"/>
      <c r="CS36" s="1027">
        <f t="shared" si="3"/>
        <v>23</v>
      </c>
      <c r="CT36" s="1029"/>
      <c r="CU36" s="1028">
        <v>419</v>
      </c>
      <c r="CV36" s="762"/>
      <c r="CW36" s="759"/>
      <c r="CX36" s="759"/>
    </row>
    <row r="37" spans="1:99" ht="12.75">
      <c r="A37" s="37"/>
      <c r="B37" s="70">
        <v>19</v>
      </c>
      <c r="C37" s="1035" t="s">
        <v>841</v>
      </c>
      <c r="D37" s="64"/>
      <c r="E37" s="111"/>
      <c r="F37" s="112"/>
      <c r="G37" s="112"/>
      <c r="H37" s="112"/>
      <c r="I37" s="112"/>
      <c r="J37" s="801"/>
      <c r="K37" s="1045"/>
      <c r="L37" s="1046"/>
      <c r="M37" s="1047"/>
      <c r="N37" s="1047"/>
      <c r="O37" s="1047"/>
      <c r="P37" s="1047"/>
      <c r="Q37" s="1047"/>
      <c r="R37" s="1047"/>
      <c r="S37" s="1047"/>
      <c r="T37" s="1047"/>
      <c r="U37" s="1047"/>
      <c r="V37" s="1047"/>
      <c r="W37" s="1047"/>
      <c r="X37" s="1047"/>
      <c r="Y37" s="1047"/>
      <c r="Z37" s="1047"/>
      <c r="AA37" s="1047"/>
      <c r="AB37" s="1047"/>
      <c r="AC37" s="1047"/>
      <c r="AD37" s="1047"/>
      <c r="AE37" s="1047"/>
      <c r="AF37" s="1047"/>
      <c r="AG37" s="1047"/>
      <c r="AH37" s="1047"/>
      <c r="AI37" s="1047"/>
      <c r="AJ37" s="1047"/>
      <c r="AK37" s="1047"/>
      <c r="AL37" s="1047"/>
      <c r="AM37" s="1047"/>
      <c r="AN37" s="1047"/>
      <c r="AO37" s="1047"/>
      <c r="AP37" s="1047"/>
      <c r="AQ37" s="1047"/>
      <c r="AR37" s="1047"/>
      <c r="AS37" s="1047"/>
      <c r="AT37" s="1047"/>
      <c r="AU37" s="1047"/>
      <c r="AV37" s="1047"/>
      <c r="AW37" s="1047"/>
      <c r="AX37" s="1047"/>
      <c r="AY37" s="1047"/>
      <c r="AZ37" s="1047"/>
      <c r="BA37" s="1047"/>
      <c r="BB37" s="1047"/>
      <c r="BC37" s="1047"/>
      <c r="BD37" s="1047"/>
      <c r="BE37" s="1047"/>
      <c r="BF37" s="1047"/>
      <c r="BG37" s="1047"/>
      <c r="BH37" s="1047"/>
      <c r="BI37" s="1047"/>
      <c r="BJ37" s="1047"/>
      <c r="BK37" s="1047"/>
      <c r="BL37" s="1047"/>
      <c r="BM37" s="1047"/>
      <c r="BN37" s="1047"/>
      <c r="BO37" s="1047"/>
      <c r="BP37" s="1047"/>
      <c r="BQ37" s="1047"/>
      <c r="BR37" s="1047"/>
      <c r="BS37" s="1047"/>
      <c r="BT37" s="1047"/>
      <c r="BU37" s="1047"/>
      <c r="BV37" s="1047"/>
      <c r="BW37" s="1047"/>
      <c r="BX37" s="1047"/>
      <c r="BY37" s="1047"/>
      <c r="BZ37" s="1047"/>
      <c r="CA37" s="1047"/>
      <c r="CB37" s="1047"/>
      <c r="CC37" s="1047"/>
      <c r="CD37" s="1047"/>
      <c r="CE37" s="1047"/>
      <c r="CF37" s="1047"/>
      <c r="CG37" s="1047"/>
      <c r="CH37" s="1047"/>
      <c r="CI37" s="1047"/>
      <c r="CJ37" s="1047"/>
      <c r="CK37" s="1047"/>
      <c r="CL37" s="1047"/>
      <c r="CM37" s="1047"/>
      <c r="CN37" s="809"/>
      <c r="CO37" s="785"/>
      <c r="CQ37" s="777"/>
      <c r="CR37" s="777"/>
      <c r="CS37" s="1027">
        <f t="shared" si="3"/>
        <v>24</v>
      </c>
      <c r="CT37" s="1028"/>
      <c r="CU37" s="1028">
        <v>438</v>
      </c>
    </row>
    <row r="38" spans="2:99" ht="12.75">
      <c r="B38" s="71">
        <v>20</v>
      </c>
      <c r="C38" s="1036" t="s">
        <v>844</v>
      </c>
      <c r="D38" s="78"/>
      <c r="E38" s="113"/>
      <c r="F38" s="65"/>
      <c r="G38" s="65"/>
      <c r="H38" s="65"/>
      <c r="I38" s="65"/>
      <c r="J38" s="802"/>
      <c r="K38" s="1039" t="str">
        <f>IF(OR(K37="",K37=0),"",K34/K37)</f>
        <v/>
      </c>
      <c r="L38" s="1040" t="str">
        <f aca="true" t="shared" si="10" ref="L38:BW38">IF(OR(L37="",L37=0),"",L34/L37)</f>
        <v/>
      </c>
      <c r="M38" s="1041" t="str">
        <f t="shared" si="10"/>
        <v/>
      </c>
      <c r="N38" s="1041" t="str">
        <f t="shared" si="10"/>
        <v/>
      </c>
      <c r="O38" s="1041" t="str">
        <f t="shared" si="10"/>
        <v/>
      </c>
      <c r="P38" s="1041" t="str">
        <f t="shared" si="10"/>
        <v/>
      </c>
      <c r="Q38" s="1041" t="str">
        <f t="shared" si="10"/>
        <v/>
      </c>
      <c r="R38" s="1041" t="str">
        <f t="shared" si="10"/>
        <v/>
      </c>
      <c r="S38" s="1041" t="str">
        <f t="shared" si="10"/>
        <v/>
      </c>
      <c r="T38" s="1041" t="str">
        <f t="shared" si="10"/>
        <v/>
      </c>
      <c r="U38" s="1041" t="str">
        <f t="shared" si="10"/>
        <v/>
      </c>
      <c r="V38" s="1041" t="str">
        <f t="shared" si="10"/>
        <v/>
      </c>
      <c r="W38" s="1041" t="str">
        <f t="shared" si="10"/>
        <v/>
      </c>
      <c r="X38" s="1041" t="str">
        <f t="shared" si="10"/>
        <v/>
      </c>
      <c r="Y38" s="1041" t="str">
        <f t="shared" si="10"/>
        <v/>
      </c>
      <c r="Z38" s="1041" t="str">
        <f t="shared" si="10"/>
        <v/>
      </c>
      <c r="AA38" s="1041" t="str">
        <f t="shared" si="10"/>
        <v/>
      </c>
      <c r="AB38" s="1041" t="str">
        <f t="shared" si="10"/>
        <v/>
      </c>
      <c r="AC38" s="1041" t="str">
        <f t="shared" si="10"/>
        <v/>
      </c>
      <c r="AD38" s="1041" t="str">
        <f t="shared" si="10"/>
        <v/>
      </c>
      <c r="AE38" s="1041" t="str">
        <f t="shared" si="10"/>
        <v/>
      </c>
      <c r="AF38" s="1041" t="str">
        <f t="shared" si="10"/>
        <v/>
      </c>
      <c r="AG38" s="1041" t="str">
        <f t="shared" si="10"/>
        <v/>
      </c>
      <c r="AH38" s="1041" t="str">
        <f t="shared" si="10"/>
        <v/>
      </c>
      <c r="AI38" s="1041" t="str">
        <f t="shared" si="10"/>
        <v/>
      </c>
      <c r="AJ38" s="1041" t="str">
        <f t="shared" si="10"/>
        <v/>
      </c>
      <c r="AK38" s="1041" t="str">
        <f t="shared" si="10"/>
        <v/>
      </c>
      <c r="AL38" s="1041" t="str">
        <f t="shared" si="10"/>
        <v/>
      </c>
      <c r="AM38" s="1041" t="str">
        <f t="shared" si="10"/>
        <v/>
      </c>
      <c r="AN38" s="1041" t="str">
        <f t="shared" si="10"/>
        <v/>
      </c>
      <c r="AO38" s="1041" t="str">
        <f t="shared" si="10"/>
        <v/>
      </c>
      <c r="AP38" s="1041" t="str">
        <f t="shared" si="10"/>
        <v/>
      </c>
      <c r="AQ38" s="1041" t="str">
        <f t="shared" si="10"/>
        <v/>
      </c>
      <c r="AR38" s="1041" t="str">
        <f t="shared" si="10"/>
        <v/>
      </c>
      <c r="AS38" s="1041" t="str">
        <f t="shared" si="10"/>
        <v/>
      </c>
      <c r="AT38" s="1041" t="str">
        <f t="shared" si="10"/>
        <v/>
      </c>
      <c r="AU38" s="1041" t="str">
        <f t="shared" si="10"/>
        <v/>
      </c>
      <c r="AV38" s="1041" t="str">
        <f t="shared" si="10"/>
        <v/>
      </c>
      <c r="AW38" s="1041" t="str">
        <f t="shared" si="10"/>
        <v/>
      </c>
      <c r="AX38" s="1041" t="str">
        <f t="shared" si="10"/>
        <v/>
      </c>
      <c r="AY38" s="1041" t="str">
        <f t="shared" si="10"/>
        <v/>
      </c>
      <c r="AZ38" s="1041" t="str">
        <f t="shared" si="10"/>
        <v/>
      </c>
      <c r="BA38" s="1041" t="str">
        <f t="shared" si="10"/>
        <v/>
      </c>
      <c r="BB38" s="1041" t="str">
        <f t="shared" si="10"/>
        <v/>
      </c>
      <c r="BC38" s="1041" t="str">
        <f t="shared" si="10"/>
        <v/>
      </c>
      <c r="BD38" s="1041" t="str">
        <f t="shared" si="10"/>
        <v/>
      </c>
      <c r="BE38" s="1041" t="str">
        <f t="shared" si="10"/>
        <v/>
      </c>
      <c r="BF38" s="1041" t="str">
        <f t="shared" si="10"/>
        <v/>
      </c>
      <c r="BG38" s="1041" t="str">
        <f t="shared" si="10"/>
        <v/>
      </c>
      <c r="BH38" s="1041" t="str">
        <f t="shared" si="10"/>
        <v/>
      </c>
      <c r="BI38" s="1041" t="str">
        <f t="shared" si="10"/>
        <v/>
      </c>
      <c r="BJ38" s="1041" t="str">
        <f t="shared" si="10"/>
        <v/>
      </c>
      <c r="BK38" s="1041" t="str">
        <f t="shared" si="10"/>
        <v/>
      </c>
      <c r="BL38" s="1041" t="str">
        <f t="shared" si="10"/>
        <v/>
      </c>
      <c r="BM38" s="1041" t="str">
        <f t="shared" si="10"/>
        <v/>
      </c>
      <c r="BN38" s="1041" t="str">
        <f t="shared" si="10"/>
        <v/>
      </c>
      <c r="BO38" s="1041" t="str">
        <f t="shared" si="10"/>
        <v/>
      </c>
      <c r="BP38" s="1041" t="str">
        <f t="shared" si="10"/>
        <v/>
      </c>
      <c r="BQ38" s="1041" t="str">
        <f t="shared" si="10"/>
        <v/>
      </c>
      <c r="BR38" s="1041" t="str">
        <f t="shared" si="10"/>
        <v/>
      </c>
      <c r="BS38" s="1041" t="str">
        <f t="shared" si="10"/>
        <v/>
      </c>
      <c r="BT38" s="1041" t="str">
        <f t="shared" si="10"/>
        <v/>
      </c>
      <c r="BU38" s="1041" t="str">
        <f t="shared" si="10"/>
        <v/>
      </c>
      <c r="BV38" s="1041" t="str">
        <f t="shared" si="10"/>
        <v/>
      </c>
      <c r="BW38" s="1041" t="str">
        <f t="shared" si="10"/>
        <v/>
      </c>
      <c r="BX38" s="1041" t="str">
        <f aca="true" t="shared" si="11" ref="BX38:CM38">IF(OR(BX37="",BX37=0),"",BX34/BX37)</f>
        <v/>
      </c>
      <c r="BY38" s="1041" t="str">
        <f t="shared" si="11"/>
        <v/>
      </c>
      <c r="BZ38" s="1041" t="str">
        <f t="shared" si="11"/>
        <v/>
      </c>
      <c r="CA38" s="1041" t="str">
        <f t="shared" si="11"/>
        <v/>
      </c>
      <c r="CB38" s="1041" t="str">
        <f t="shared" si="11"/>
        <v/>
      </c>
      <c r="CC38" s="1041" t="str">
        <f t="shared" si="11"/>
        <v/>
      </c>
      <c r="CD38" s="1041" t="str">
        <f t="shared" si="11"/>
        <v/>
      </c>
      <c r="CE38" s="1041" t="str">
        <f t="shared" si="11"/>
        <v/>
      </c>
      <c r="CF38" s="1041" t="str">
        <f t="shared" si="11"/>
        <v/>
      </c>
      <c r="CG38" s="1041" t="str">
        <f t="shared" si="11"/>
        <v/>
      </c>
      <c r="CH38" s="1041" t="str">
        <f t="shared" si="11"/>
        <v/>
      </c>
      <c r="CI38" s="1041" t="str">
        <f t="shared" si="11"/>
        <v/>
      </c>
      <c r="CJ38" s="1041" t="str">
        <f t="shared" si="11"/>
        <v/>
      </c>
      <c r="CK38" s="1041" t="str">
        <f t="shared" si="11"/>
        <v/>
      </c>
      <c r="CL38" s="1041" t="str">
        <f t="shared" si="11"/>
        <v/>
      </c>
      <c r="CM38" s="1041" t="str">
        <f t="shared" si="11"/>
        <v/>
      </c>
      <c r="CN38" s="810"/>
      <c r="CO38" s="786"/>
      <c r="CQ38" s="777"/>
      <c r="CR38" s="777"/>
      <c r="CS38" s="1027">
        <f t="shared" si="3"/>
        <v>25</v>
      </c>
      <c r="CT38" s="1028"/>
      <c r="CU38" s="1028">
        <v>457</v>
      </c>
    </row>
    <row r="39" spans="2:99" ht="12.75">
      <c r="B39" s="71">
        <v>21</v>
      </c>
      <c r="C39" s="1036" t="s">
        <v>64</v>
      </c>
      <c r="D39" s="79"/>
      <c r="E39" s="114"/>
      <c r="F39" s="66"/>
      <c r="G39" s="66"/>
      <c r="H39" s="66"/>
      <c r="I39" s="66"/>
      <c r="J39" s="803"/>
      <c r="K39" s="1048"/>
      <c r="L39" s="1049"/>
      <c r="M39" s="1050"/>
      <c r="N39" s="1050"/>
      <c r="O39" s="1050"/>
      <c r="P39" s="1050"/>
      <c r="Q39" s="1050"/>
      <c r="R39" s="1050"/>
      <c r="S39" s="1050"/>
      <c r="T39" s="1050"/>
      <c r="U39" s="1050"/>
      <c r="V39" s="1050"/>
      <c r="W39" s="1050"/>
      <c r="X39" s="1050"/>
      <c r="Y39" s="1050"/>
      <c r="Z39" s="1050"/>
      <c r="AA39" s="1050"/>
      <c r="AB39" s="1050"/>
      <c r="AC39" s="1050"/>
      <c r="AD39" s="1050"/>
      <c r="AE39" s="1050"/>
      <c r="AF39" s="1050"/>
      <c r="AG39" s="1050"/>
      <c r="AH39" s="1050"/>
      <c r="AI39" s="1050"/>
      <c r="AJ39" s="1050"/>
      <c r="AK39" s="1050"/>
      <c r="AL39" s="1050"/>
      <c r="AM39" s="1050"/>
      <c r="AN39" s="1050"/>
      <c r="AO39" s="1050"/>
      <c r="AP39" s="1050"/>
      <c r="AQ39" s="1050"/>
      <c r="AR39" s="1050"/>
      <c r="AS39" s="1050"/>
      <c r="AT39" s="1050"/>
      <c r="AU39" s="1050"/>
      <c r="AV39" s="1050"/>
      <c r="AW39" s="1050"/>
      <c r="AX39" s="1050"/>
      <c r="AY39" s="1050"/>
      <c r="AZ39" s="1050"/>
      <c r="BA39" s="1050"/>
      <c r="BB39" s="1050"/>
      <c r="BC39" s="1050"/>
      <c r="BD39" s="1050"/>
      <c r="BE39" s="1050"/>
      <c r="BF39" s="1050"/>
      <c r="BG39" s="1050"/>
      <c r="BH39" s="1050"/>
      <c r="BI39" s="1050"/>
      <c r="BJ39" s="1050"/>
      <c r="BK39" s="1050"/>
      <c r="BL39" s="1050"/>
      <c r="BM39" s="1050"/>
      <c r="BN39" s="1050"/>
      <c r="BO39" s="1050"/>
      <c r="BP39" s="1050"/>
      <c r="BQ39" s="1050"/>
      <c r="BR39" s="1050"/>
      <c r="BS39" s="1050"/>
      <c r="BT39" s="1050"/>
      <c r="BU39" s="1050"/>
      <c r="BV39" s="1050"/>
      <c r="BW39" s="1050"/>
      <c r="BX39" s="1050"/>
      <c r="BY39" s="1050"/>
      <c r="BZ39" s="1050"/>
      <c r="CA39" s="1050"/>
      <c r="CB39" s="1050"/>
      <c r="CC39" s="1050"/>
      <c r="CD39" s="1050"/>
      <c r="CE39" s="1050"/>
      <c r="CF39" s="1050"/>
      <c r="CG39" s="1050"/>
      <c r="CH39" s="1050"/>
      <c r="CI39" s="1050"/>
      <c r="CJ39" s="1050"/>
      <c r="CK39" s="1050"/>
      <c r="CL39" s="1050"/>
      <c r="CM39" s="1050"/>
      <c r="CN39" s="809"/>
      <c r="CO39" s="785"/>
      <c r="CQ39" s="777"/>
      <c r="CR39" s="777"/>
      <c r="CS39" s="1027">
        <f t="shared" si="3"/>
        <v>26</v>
      </c>
      <c r="CT39" s="1028"/>
      <c r="CU39" s="1028">
        <v>476</v>
      </c>
    </row>
    <row r="40" spans="2:99" ht="12.75">
      <c r="B40" s="71">
        <v>22</v>
      </c>
      <c r="C40" s="1037" t="s">
        <v>845</v>
      </c>
      <c r="D40" s="79"/>
      <c r="E40" s="114"/>
      <c r="F40" s="66"/>
      <c r="G40" s="66"/>
      <c r="H40" s="66"/>
      <c r="I40" s="66"/>
      <c r="J40" s="803"/>
      <c r="K40" s="812" t="str">
        <f>IF(OR(K39="",K39=0),"",K34/K39)</f>
        <v/>
      </c>
      <c r="L40" s="806" t="str">
        <f aca="true" t="shared" si="12" ref="L40:BW40">IF(OR(L39="",L39=0),"",L34/L39)</f>
        <v/>
      </c>
      <c r="M40" s="805" t="str">
        <f t="shared" si="12"/>
        <v/>
      </c>
      <c r="N40" s="805" t="str">
        <f t="shared" si="12"/>
        <v/>
      </c>
      <c r="O40" s="805" t="str">
        <f t="shared" si="12"/>
        <v/>
      </c>
      <c r="P40" s="805" t="str">
        <f t="shared" si="12"/>
        <v/>
      </c>
      <c r="Q40" s="805" t="str">
        <f t="shared" si="12"/>
        <v/>
      </c>
      <c r="R40" s="805" t="str">
        <f t="shared" si="12"/>
        <v/>
      </c>
      <c r="S40" s="805" t="str">
        <f t="shared" si="12"/>
        <v/>
      </c>
      <c r="T40" s="805" t="str">
        <f t="shared" si="12"/>
        <v/>
      </c>
      <c r="U40" s="805" t="str">
        <f t="shared" si="12"/>
        <v/>
      </c>
      <c r="V40" s="805" t="str">
        <f t="shared" si="12"/>
        <v/>
      </c>
      <c r="W40" s="805" t="str">
        <f t="shared" si="12"/>
        <v/>
      </c>
      <c r="X40" s="805" t="str">
        <f t="shared" si="12"/>
        <v/>
      </c>
      <c r="Y40" s="805" t="str">
        <f t="shared" si="12"/>
        <v/>
      </c>
      <c r="Z40" s="805" t="str">
        <f t="shared" si="12"/>
        <v/>
      </c>
      <c r="AA40" s="805" t="str">
        <f t="shared" si="12"/>
        <v/>
      </c>
      <c r="AB40" s="805" t="str">
        <f t="shared" si="12"/>
        <v/>
      </c>
      <c r="AC40" s="805" t="str">
        <f t="shared" si="12"/>
        <v/>
      </c>
      <c r="AD40" s="805" t="str">
        <f t="shared" si="12"/>
        <v/>
      </c>
      <c r="AE40" s="805" t="str">
        <f t="shared" si="12"/>
        <v/>
      </c>
      <c r="AF40" s="805" t="str">
        <f t="shared" si="12"/>
        <v/>
      </c>
      <c r="AG40" s="805" t="str">
        <f t="shared" si="12"/>
        <v/>
      </c>
      <c r="AH40" s="805" t="str">
        <f t="shared" si="12"/>
        <v/>
      </c>
      <c r="AI40" s="805" t="str">
        <f t="shared" si="12"/>
        <v/>
      </c>
      <c r="AJ40" s="805" t="str">
        <f t="shared" si="12"/>
        <v/>
      </c>
      <c r="AK40" s="805" t="str">
        <f t="shared" si="12"/>
        <v/>
      </c>
      <c r="AL40" s="805" t="str">
        <f t="shared" si="12"/>
        <v/>
      </c>
      <c r="AM40" s="805" t="str">
        <f t="shared" si="12"/>
        <v/>
      </c>
      <c r="AN40" s="805" t="str">
        <f t="shared" si="12"/>
        <v/>
      </c>
      <c r="AO40" s="805" t="str">
        <f t="shared" si="12"/>
        <v/>
      </c>
      <c r="AP40" s="805" t="str">
        <f t="shared" si="12"/>
        <v/>
      </c>
      <c r="AQ40" s="805" t="str">
        <f t="shared" si="12"/>
        <v/>
      </c>
      <c r="AR40" s="805" t="str">
        <f t="shared" si="12"/>
        <v/>
      </c>
      <c r="AS40" s="805" t="str">
        <f t="shared" si="12"/>
        <v/>
      </c>
      <c r="AT40" s="805" t="str">
        <f t="shared" si="12"/>
        <v/>
      </c>
      <c r="AU40" s="805" t="str">
        <f t="shared" si="12"/>
        <v/>
      </c>
      <c r="AV40" s="805" t="str">
        <f t="shared" si="12"/>
        <v/>
      </c>
      <c r="AW40" s="805" t="str">
        <f t="shared" si="12"/>
        <v/>
      </c>
      <c r="AX40" s="805" t="str">
        <f t="shared" si="12"/>
        <v/>
      </c>
      <c r="AY40" s="805" t="str">
        <f t="shared" si="12"/>
        <v/>
      </c>
      <c r="AZ40" s="805" t="str">
        <f t="shared" si="12"/>
        <v/>
      </c>
      <c r="BA40" s="805" t="str">
        <f t="shared" si="12"/>
        <v/>
      </c>
      <c r="BB40" s="805" t="str">
        <f t="shared" si="12"/>
        <v/>
      </c>
      <c r="BC40" s="805" t="str">
        <f t="shared" si="12"/>
        <v/>
      </c>
      <c r="BD40" s="805" t="str">
        <f t="shared" si="12"/>
        <v/>
      </c>
      <c r="BE40" s="805" t="str">
        <f t="shared" si="12"/>
        <v/>
      </c>
      <c r="BF40" s="805" t="str">
        <f t="shared" si="12"/>
        <v/>
      </c>
      <c r="BG40" s="805" t="str">
        <f t="shared" si="12"/>
        <v/>
      </c>
      <c r="BH40" s="805" t="str">
        <f t="shared" si="12"/>
        <v/>
      </c>
      <c r="BI40" s="805" t="str">
        <f t="shared" si="12"/>
        <v/>
      </c>
      <c r="BJ40" s="805" t="str">
        <f t="shared" si="12"/>
        <v/>
      </c>
      <c r="BK40" s="805" t="str">
        <f t="shared" si="12"/>
        <v/>
      </c>
      <c r="BL40" s="805" t="str">
        <f t="shared" si="12"/>
        <v/>
      </c>
      <c r="BM40" s="805" t="str">
        <f t="shared" si="12"/>
        <v/>
      </c>
      <c r="BN40" s="805" t="str">
        <f t="shared" si="12"/>
        <v/>
      </c>
      <c r="BO40" s="805" t="str">
        <f t="shared" si="12"/>
        <v/>
      </c>
      <c r="BP40" s="805" t="str">
        <f t="shared" si="12"/>
        <v/>
      </c>
      <c r="BQ40" s="805" t="str">
        <f t="shared" si="12"/>
        <v/>
      </c>
      <c r="BR40" s="805" t="str">
        <f t="shared" si="12"/>
        <v/>
      </c>
      <c r="BS40" s="805" t="str">
        <f t="shared" si="12"/>
        <v/>
      </c>
      <c r="BT40" s="805" t="str">
        <f t="shared" si="12"/>
        <v/>
      </c>
      <c r="BU40" s="805" t="str">
        <f t="shared" si="12"/>
        <v/>
      </c>
      <c r="BV40" s="805" t="str">
        <f t="shared" si="12"/>
        <v/>
      </c>
      <c r="BW40" s="805" t="str">
        <f t="shared" si="12"/>
        <v/>
      </c>
      <c r="BX40" s="805" t="str">
        <f aca="true" t="shared" si="13" ref="BX40:CM40">IF(OR(BX39="",BX39=0),"",BX34/BX39)</f>
        <v/>
      </c>
      <c r="BY40" s="805" t="str">
        <f t="shared" si="13"/>
        <v/>
      </c>
      <c r="BZ40" s="805" t="str">
        <f t="shared" si="13"/>
        <v/>
      </c>
      <c r="CA40" s="805" t="str">
        <f t="shared" si="13"/>
        <v/>
      </c>
      <c r="CB40" s="805" t="str">
        <f t="shared" si="13"/>
        <v/>
      </c>
      <c r="CC40" s="805" t="str">
        <f t="shared" si="13"/>
        <v/>
      </c>
      <c r="CD40" s="805" t="str">
        <f t="shared" si="13"/>
        <v/>
      </c>
      <c r="CE40" s="805" t="str">
        <f t="shared" si="13"/>
        <v/>
      </c>
      <c r="CF40" s="805" t="str">
        <f t="shared" si="13"/>
        <v/>
      </c>
      <c r="CG40" s="805" t="str">
        <f t="shared" si="13"/>
        <v/>
      </c>
      <c r="CH40" s="805" t="str">
        <f t="shared" si="13"/>
        <v/>
      </c>
      <c r="CI40" s="805" t="str">
        <f t="shared" si="13"/>
        <v/>
      </c>
      <c r="CJ40" s="805" t="str">
        <f t="shared" si="13"/>
        <v/>
      </c>
      <c r="CK40" s="805" t="str">
        <f t="shared" si="13"/>
        <v/>
      </c>
      <c r="CL40" s="805" t="str">
        <f t="shared" si="13"/>
        <v/>
      </c>
      <c r="CM40" s="805" t="str">
        <f t="shared" si="13"/>
        <v/>
      </c>
      <c r="CN40" s="809"/>
      <c r="CO40" s="785"/>
      <c r="CQ40" s="777"/>
      <c r="CR40" s="777"/>
      <c r="CS40" s="1027"/>
      <c r="CT40" s="1028"/>
      <c r="CU40" s="1028"/>
    </row>
    <row r="41" spans="2:102" s="37" customFormat="1" ht="13.5" thickBot="1">
      <c r="B41" s="72">
        <v>23</v>
      </c>
      <c r="C41" s="1017" t="s">
        <v>748</v>
      </c>
      <c r="D41" s="80"/>
      <c r="E41" s="115"/>
      <c r="F41" s="67"/>
      <c r="G41" s="67"/>
      <c r="H41" s="67"/>
      <c r="I41" s="67"/>
      <c r="J41" s="116"/>
      <c r="K41" s="1042"/>
      <c r="L41" s="1043"/>
      <c r="M41" s="1044"/>
      <c r="N41" s="1044"/>
      <c r="O41" s="1044"/>
      <c r="P41" s="1044"/>
      <c r="Q41" s="1044"/>
      <c r="R41" s="1044"/>
      <c r="S41" s="1044"/>
      <c r="T41" s="1044"/>
      <c r="U41" s="1044"/>
      <c r="V41" s="1044"/>
      <c r="W41" s="1044"/>
      <c r="X41" s="1044"/>
      <c r="Y41" s="1044"/>
      <c r="Z41" s="1044"/>
      <c r="AA41" s="1044"/>
      <c r="AB41" s="1044"/>
      <c r="AC41" s="1044"/>
      <c r="AD41" s="1044"/>
      <c r="AE41" s="1044"/>
      <c r="AF41" s="1044"/>
      <c r="AG41" s="1044"/>
      <c r="AH41" s="1044"/>
      <c r="AI41" s="1044"/>
      <c r="AJ41" s="1044"/>
      <c r="AK41" s="1044"/>
      <c r="AL41" s="1044"/>
      <c r="AM41" s="1044"/>
      <c r="AN41" s="1044"/>
      <c r="AO41" s="1044"/>
      <c r="AP41" s="1044"/>
      <c r="AQ41" s="1044"/>
      <c r="AR41" s="1044"/>
      <c r="AS41" s="1044"/>
      <c r="AT41" s="1044"/>
      <c r="AU41" s="1044"/>
      <c r="AV41" s="1044"/>
      <c r="AW41" s="1044"/>
      <c r="AX41" s="1044"/>
      <c r="AY41" s="1044"/>
      <c r="AZ41" s="1044"/>
      <c r="BA41" s="1044"/>
      <c r="BB41" s="1044"/>
      <c r="BC41" s="1044"/>
      <c r="BD41" s="1044"/>
      <c r="BE41" s="1044"/>
      <c r="BF41" s="1044"/>
      <c r="BG41" s="1044"/>
      <c r="BH41" s="1044"/>
      <c r="BI41" s="1044"/>
      <c r="BJ41" s="1044"/>
      <c r="BK41" s="1044"/>
      <c r="BL41" s="1044"/>
      <c r="BM41" s="1044"/>
      <c r="BN41" s="1044"/>
      <c r="BO41" s="1044"/>
      <c r="BP41" s="1044"/>
      <c r="BQ41" s="1044"/>
      <c r="BR41" s="1044"/>
      <c r="BS41" s="1044"/>
      <c r="BT41" s="1044"/>
      <c r="BU41" s="1044"/>
      <c r="BV41" s="1044"/>
      <c r="BW41" s="1044"/>
      <c r="BX41" s="1044"/>
      <c r="BY41" s="1044"/>
      <c r="BZ41" s="1044"/>
      <c r="CA41" s="1044"/>
      <c r="CB41" s="1044"/>
      <c r="CC41" s="1044"/>
      <c r="CD41" s="1044"/>
      <c r="CE41" s="1044"/>
      <c r="CF41" s="1044"/>
      <c r="CG41" s="1044"/>
      <c r="CH41" s="1044"/>
      <c r="CI41" s="1044"/>
      <c r="CJ41" s="1044"/>
      <c r="CK41" s="1044"/>
      <c r="CL41" s="1044"/>
      <c r="CM41" s="1044"/>
      <c r="CN41" s="811"/>
      <c r="CO41" s="788"/>
      <c r="CP41" s="754"/>
      <c r="CQ41" s="777"/>
      <c r="CR41" s="777"/>
      <c r="CS41" s="1027">
        <f>CS39+1</f>
        <v>27</v>
      </c>
      <c r="CT41" s="1030"/>
      <c r="CU41" s="1028">
        <v>495</v>
      </c>
      <c r="CV41" s="762"/>
      <c r="CW41" s="150"/>
      <c r="CX41" s="150"/>
    </row>
    <row r="42" spans="18:99" ht="10.5" customHeight="1">
      <c r="R42" s="34"/>
      <c r="S42" s="34"/>
      <c r="T42" s="34"/>
      <c r="U42" s="34"/>
      <c r="V42" s="34"/>
      <c r="W42" s="34"/>
      <c r="AE42" s="37"/>
      <c r="AL42" s="37"/>
      <c r="AS42" s="37"/>
      <c r="AZ42" s="37"/>
      <c r="BU42" s="37"/>
      <c r="CN42" s="150"/>
      <c r="CO42" s="150"/>
      <c r="CQ42" s="777"/>
      <c r="CR42" s="777"/>
      <c r="CS42" s="1027">
        <f t="shared" si="3"/>
        <v>28</v>
      </c>
      <c r="CT42" s="1028"/>
      <c r="CU42" s="1028">
        <v>514</v>
      </c>
    </row>
    <row r="43" spans="2:99" ht="13.5" thickBot="1">
      <c r="B43" s="95" t="s">
        <v>260</v>
      </c>
      <c r="C43" s="63"/>
      <c r="D43" s="63"/>
      <c r="E43" s="63"/>
      <c r="F43" s="63"/>
      <c r="G43" s="63"/>
      <c r="H43" s="63"/>
      <c r="I43" s="63"/>
      <c r="J43" s="63"/>
      <c r="K43" s="63">
        <v>0</v>
      </c>
      <c r="L43" s="63">
        <v>0</v>
      </c>
      <c r="M43" s="63">
        <v>0</v>
      </c>
      <c r="N43" s="63">
        <v>0</v>
      </c>
      <c r="O43" s="63">
        <v>0</v>
      </c>
      <c r="P43" s="63">
        <v>0</v>
      </c>
      <c r="Q43" s="63">
        <v>0</v>
      </c>
      <c r="R43" s="63">
        <v>0</v>
      </c>
      <c r="S43" s="63">
        <v>0</v>
      </c>
      <c r="T43" s="63">
        <v>0</v>
      </c>
      <c r="U43" s="63">
        <v>0</v>
      </c>
      <c r="V43" s="63">
        <v>0</v>
      </c>
      <c r="W43" s="63">
        <v>0</v>
      </c>
      <c r="X43" s="63">
        <v>0</v>
      </c>
      <c r="Y43" s="63">
        <v>0</v>
      </c>
      <c r="Z43" s="63">
        <v>0</v>
      </c>
      <c r="AA43" s="63">
        <v>0</v>
      </c>
      <c r="AB43" s="63">
        <v>0</v>
      </c>
      <c r="AC43" s="63">
        <v>0</v>
      </c>
      <c r="AD43" s="63">
        <v>0</v>
      </c>
      <c r="AE43" s="63">
        <v>0</v>
      </c>
      <c r="AF43" s="63">
        <v>0</v>
      </c>
      <c r="AG43" s="63">
        <v>0</v>
      </c>
      <c r="AH43" s="63">
        <v>0</v>
      </c>
      <c r="AI43" s="63">
        <v>0</v>
      </c>
      <c r="AJ43" s="63">
        <v>0</v>
      </c>
      <c r="AK43" s="63">
        <v>0</v>
      </c>
      <c r="AL43" s="63">
        <v>0</v>
      </c>
      <c r="AM43" s="63">
        <v>0</v>
      </c>
      <c r="AN43" s="63">
        <v>0</v>
      </c>
      <c r="AO43" s="63">
        <v>0</v>
      </c>
      <c r="AP43" s="63">
        <v>0</v>
      </c>
      <c r="AQ43" s="63">
        <v>0</v>
      </c>
      <c r="AR43" s="63">
        <v>0</v>
      </c>
      <c r="AS43" s="63">
        <v>0</v>
      </c>
      <c r="AT43" s="63">
        <v>0</v>
      </c>
      <c r="AU43" s="63">
        <v>0</v>
      </c>
      <c r="AV43" s="63">
        <v>0</v>
      </c>
      <c r="AW43" s="63">
        <v>0</v>
      </c>
      <c r="AX43" s="63">
        <v>0</v>
      </c>
      <c r="AY43" s="63">
        <v>0</v>
      </c>
      <c r="AZ43" s="63">
        <v>0</v>
      </c>
      <c r="BA43" s="63">
        <v>0</v>
      </c>
      <c r="BB43" s="63">
        <v>0</v>
      </c>
      <c r="BC43" s="63">
        <v>0</v>
      </c>
      <c r="BD43" s="63">
        <v>0</v>
      </c>
      <c r="BE43" s="63">
        <v>0</v>
      </c>
      <c r="BF43" s="63">
        <v>0</v>
      </c>
      <c r="BG43" s="63">
        <v>0</v>
      </c>
      <c r="BH43" s="63">
        <v>0</v>
      </c>
      <c r="BI43" s="63">
        <v>0</v>
      </c>
      <c r="BJ43" s="63">
        <v>0</v>
      </c>
      <c r="BK43" s="63">
        <v>0</v>
      </c>
      <c r="BL43" s="63">
        <v>0</v>
      </c>
      <c r="BM43" s="63">
        <v>0</v>
      </c>
      <c r="BN43" s="63">
        <v>0</v>
      </c>
      <c r="BO43" s="63">
        <v>0</v>
      </c>
      <c r="BP43" s="63">
        <v>0</v>
      </c>
      <c r="BQ43" s="63">
        <v>0</v>
      </c>
      <c r="BR43" s="63">
        <v>0</v>
      </c>
      <c r="BS43" s="63">
        <v>0</v>
      </c>
      <c r="BT43" s="63">
        <v>0</v>
      </c>
      <c r="BU43" s="63">
        <v>0</v>
      </c>
      <c r="BV43" s="63">
        <v>0</v>
      </c>
      <c r="BW43" s="63">
        <v>0</v>
      </c>
      <c r="BX43" s="63">
        <v>0</v>
      </c>
      <c r="BY43" s="63">
        <v>0</v>
      </c>
      <c r="BZ43" s="63">
        <v>0</v>
      </c>
      <c r="CA43" s="63">
        <v>0</v>
      </c>
      <c r="CB43" s="63">
        <v>0</v>
      </c>
      <c r="CC43" s="63">
        <v>0</v>
      </c>
      <c r="CD43" s="63">
        <v>0</v>
      </c>
      <c r="CE43" s="63">
        <v>0</v>
      </c>
      <c r="CF43" s="63">
        <v>0</v>
      </c>
      <c r="CG43" s="63">
        <v>0</v>
      </c>
      <c r="CH43" s="63">
        <v>0</v>
      </c>
      <c r="CI43" s="63">
        <v>0</v>
      </c>
      <c r="CJ43" s="63">
        <v>0</v>
      </c>
      <c r="CK43" s="63">
        <v>0</v>
      </c>
      <c r="CL43" s="63">
        <v>0</v>
      </c>
      <c r="CM43" s="63">
        <v>0</v>
      </c>
      <c r="CN43" s="150"/>
      <c r="CO43" s="150"/>
      <c r="CQ43" s="777"/>
      <c r="CR43" s="777"/>
      <c r="CS43" s="1027">
        <f t="shared" si="3"/>
        <v>29</v>
      </c>
      <c r="CT43" s="1028"/>
      <c r="CU43" s="1028">
        <v>533</v>
      </c>
    </row>
    <row r="44" spans="2:100" ht="12.75">
      <c r="B44" s="70">
        <v>24</v>
      </c>
      <c r="C44" s="1051" t="s">
        <v>853</v>
      </c>
      <c r="D44" s="380"/>
      <c r="E44" s="760"/>
      <c r="F44" s="738"/>
      <c r="G44" s="75"/>
      <c r="H44" s="104"/>
      <c r="I44" s="1139"/>
      <c r="J44" s="1140"/>
      <c r="K44" s="961">
        <v>0</v>
      </c>
      <c r="L44" s="962"/>
      <c r="M44" s="962"/>
      <c r="N44" s="963"/>
      <c r="O44" s="964"/>
      <c r="P44" s="965"/>
      <c r="Q44" s="966"/>
      <c r="R44" s="967"/>
      <c r="S44" s="963"/>
      <c r="T44" s="965"/>
      <c r="U44" s="963"/>
      <c r="V44" s="963"/>
      <c r="W44" s="965"/>
      <c r="X44" s="966"/>
      <c r="Y44" s="968"/>
      <c r="Z44" s="964"/>
      <c r="AA44" s="964"/>
      <c r="AB44" s="964"/>
      <c r="AC44" s="965"/>
      <c r="AD44" s="963"/>
      <c r="AE44" s="966"/>
      <c r="AF44" s="968"/>
      <c r="AG44" s="965"/>
      <c r="AH44" s="963"/>
      <c r="AI44" s="963"/>
      <c r="AJ44" s="965"/>
      <c r="AK44" s="963"/>
      <c r="AL44" s="966"/>
      <c r="AM44" s="967"/>
      <c r="AN44" s="963"/>
      <c r="AO44" s="963"/>
      <c r="AP44" s="963"/>
      <c r="AQ44" s="965"/>
      <c r="AR44" s="963"/>
      <c r="AS44" s="969"/>
      <c r="AT44" s="967"/>
      <c r="AU44" s="963"/>
      <c r="AV44" s="963"/>
      <c r="AW44" s="963"/>
      <c r="AX44" s="963"/>
      <c r="AY44" s="964"/>
      <c r="AZ44" s="969"/>
      <c r="BA44" s="967"/>
      <c r="BB44" s="963"/>
      <c r="BC44" s="965"/>
      <c r="BD44" s="963"/>
      <c r="BE44" s="965"/>
      <c r="BF44" s="970"/>
      <c r="BG44" s="966"/>
      <c r="BH44" s="967"/>
      <c r="BI44" s="963"/>
      <c r="BJ44" s="964"/>
      <c r="BK44" s="964"/>
      <c r="BL44" s="965"/>
      <c r="BM44" s="963"/>
      <c r="BN44" s="966"/>
      <c r="BO44" s="967"/>
      <c r="BP44" s="963"/>
      <c r="BQ44" s="964"/>
      <c r="BR44" s="964"/>
      <c r="BS44" s="965"/>
      <c r="BT44" s="963"/>
      <c r="BU44" s="966"/>
      <c r="BV44" s="967"/>
      <c r="BW44" s="963"/>
      <c r="BX44" s="964"/>
      <c r="BY44" s="964"/>
      <c r="BZ44" s="964"/>
      <c r="CA44" s="964"/>
      <c r="CB44" s="964"/>
      <c r="CC44" s="964"/>
      <c r="CD44" s="964"/>
      <c r="CE44" s="964"/>
      <c r="CF44" s="964"/>
      <c r="CG44" s="964"/>
      <c r="CH44" s="964"/>
      <c r="CI44" s="964"/>
      <c r="CJ44" s="964"/>
      <c r="CK44" s="964"/>
      <c r="CL44" s="964"/>
      <c r="CM44" s="964"/>
      <c r="CN44" s="707"/>
      <c r="CO44" s="729"/>
      <c r="CP44" s="973"/>
      <c r="CQ44" s="972"/>
      <c r="CR44" s="790">
        <f>ABS(E44-SUM(F44:J44))</f>
        <v>0</v>
      </c>
      <c r="CS44" s="1027">
        <f t="shared" si="3"/>
        <v>30</v>
      </c>
      <c r="CT44" s="1028"/>
      <c r="CU44" s="1028">
        <v>552</v>
      </c>
      <c r="CV44" s="762" t="str">
        <f>IF(OR(CR44&lt;-25,CR44&gt;25),"No","Yes")</f>
        <v>Yes</v>
      </c>
    </row>
    <row r="45" spans="2:99" ht="13.5" thickBot="1">
      <c r="B45" s="180">
        <v>25</v>
      </c>
      <c r="C45" s="381" t="s">
        <v>748</v>
      </c>
      <c r="D45" s="382"/>
      <c r="E45" s="67"/>
      <c r="F45" s="67"/>
      <c r="G45" s="67"/>
      <c r="H45" s="67"/>
      <c r="I45" s="67"/>
      <c r="J45" s="116"/>
      <c r="K45" s="947">
        <f>IF(K37=0,0,K44/K37)</f>
        <v>0</v>
      </c>
      <c r="L45" s="948">
        <f aca="true" t="shared" si="14" ref="L45:BW45">IF(L37=0,0,L44/L37)</f>
        <v>0</v>
      </c>
      <c r="M45" s="948">
        <f t="shared" si="14"/>
        <v>0</v>
      </c>
      <c r="N45" s="949">
        <f t="shared" si="14"/>
        <v>0</v>
      </c>
      <c r="O45" s="949">
        <f t="shared" si="14"/>
        <v>0</v>
      </c>
      <c r="P45" s="949">
        <f t="shared" si="14"/>
        <v>0</v>
      </c>
      <c r="Q45" s="950">
        <f t="shared" si="14"/>
        <v>0</v>
      </c>
      <c r="R45" s="947">
        <f t="shared" si="14"/>
        <v>0</v>
      </c>
      <c r="S45" s="948">
        <f t="shared" si="14"/>
        <v>0</v>
      </c>
      <c r="T45" s="948">
        <f t="shared" si="14"/>
        <v>0</v>
      </c>
      <c r="U45" s="949">
        <f t="shared" si="14"/>
        <v>0</v>
      </c>
      <c r="V45" s="949">
        <f t="shared" si="14"/>
        <v>0</v>
      </c>
      <c r="W45" s="949">
        <f t="shared" si="14"/>
        <v>0</v>
      </c>
      <c r="X45" s="950">
        <f t="shared" si="14"/>
        <v>0</v>
      </c>
      <c r="Y45" s="947">
        <f t="shared" si="14"/>
        <v>0</v>
      </c>
      <c r="Z45" s="948">
        <f t="shared" si="14"/>
        <v>0</v>
      </c>
      <c r="AA45" s="948">
        <f t="shared" si="14"/>
        <v>0</v>
      </c>
      <c r="AB45" s="949">
        <f t="shared" si="14"/>
        <v>0</v>
      </c>
      <c r="AC45" s="949">
        <f t="shared" si="14"/>
        <v>0</v>
      </c>
      <c r="AD45" s="949">
        <f t="shared" si="14"/>
        <v>0</v>
      </c>
      <c r="AE45" s="950">
        <f t="shared" si="14"/>
        <v>0</v>
      </c>
      <c r="AF45" s="947">
        <f t="shared" si="14"/>
        <v>0</v>
      </c>
      <c r="AG45" s="948">
        <f t="shared" si="14"/>
        <v>0</v>
      </c>
      <c r="AH45" s="948">
        <f t="shared" si="14"/>
        <v>0</v>
      </c>
      <c r="AI45" s="949">
        <f t="shared" si="14"/>
        <v>0</v>
      </c>
      <c r="AJ45" s="949">
        <f t="shared" si="14"/>
        <v>0</v>
      </c>
      <c r="AK45" s="949">
        <f t="shared" si="14"/>
        <v>0</v>
      </c>
      <c r="AL45" s="950">
        <f t="shared" si="14"/>
        <v>0</v>
      </c>
      <c r="AM45" s="947">
        <f t="shared" si="14"/>
        <v>0</v>
      </c>
      <c r="AN45" s="948">
        <f t="shared" si="14"/>
        <v>0</v>
      </c>
      <c r="AO45" s="948">
        <f t="shared" si="14"/>
        <v>0</v>
      </c>
      <c r="AP45" s="949">
        <f t="shared" si="14"/>
        <v>0</v>
      </c>
      <c r="AQ45" s="949">
        <f t="shared" si="14"/>
        <v>0</v>
      </c>
      <c r="AR45" s="949">
        <f t="shared" si="14"/>
        <v>0</v>
      </c>
      <c r="AS45" s="950">
        <f t="shared" si="14"/>
        <v>0</v>
      </c>
      <c r="AT45" s="947">
        <f t="shared" si="14"/>
        <v>0</v>
      </c>
      <c r="AU45" s="948">
        <f t="shared" si="14"/>
        <v>0</v>
      </c>
      <c r="AV45" s="948">
        <f t="shared" si="14"/>
        <v>0</v>
      </c>
      <c r="AW45" s="949">
        <f t="shared" si="14"/>
        <v>0</v>
      </c>
      <c r="AX45" s="949">
        <f t="shared" si="14"/>
        <v>0</v>
      </c>
      <c r="AY45" s="949">
        <f t="shared" si="14"/>
        <v>0</v>
      </c>
      <c r="AZ45" s="950">
        <f t="shared" si="14"/>
        <v>0</v>
      </c>
      <c r="BA45" s="947">
        <f t="shared" si="14"/>
        <v>0</v>
      </c>
      <c r="BB45" s="948">
        <f t="shared" si="14"/>
        <v>0</v>
      </c>
      <c r="BC45" s="948">
        <f t="shared" si="14"/>
        <v>0</v>
      </c>
      <c r="BD45" s="949">
        <f t="shared" si="14"/>
        <v>0</v>
      </c>
      <c r="BE45" s="949">
        <f t="shared" si="14"/>
        <v>0</v>
      </c>
      <c r="BF45" s="949">
        <f t="shared" si="14"/>
        <v>0</v>
      </c>
      <c r="BG45" s="950">
        <f t="shared" si="14"/>
        <v>0</v>
      </c>
      <c r="BH45" s="947">
        <f t="shared" si="14"/>
        <v>0</v>
      </c>
      <c r="BI45" s="948">
        <f t="shared" si="14"/>
        <v>0</v>
      </c>
      <c r="BJ45" s="948">
        <f t="shared" si="14"/>
        <v>0</v>
      </c>
      <c r="BK45" s="949">
        <f t="shared" si="14"/>
        <v>0</v>
      </c>
      <c r="BL45" s="949">
        <f t="shared" si="14"/>
        <v>0</v>
      </c>
      <c r="BM45" s="949">
        <f t="shared" si="14"/>
        <v>0</v>
      </c>
      <c r="BN45" s="950">
        <f t="shared" si="14"/>
        <v>0</v>
      </c>
      <c r="BO45" s="947">
        <f t="shared" si="14"/>
        <v>0</v>
      </c>
      <c r="BP45" s="948">
        <f t="shared" si="14"/>
        <v>0</v>
      </c>
      <c r="BQ45" s="948">
        <f t="shared" si="14"/>
        <v>0</v>
      </c>
      <c r="BR45" s="949">
        <f t="shared" si="14"/>
        <v>0</v>
      </c>
      <c r="BS45" s="949">
        <f t="shared" si="14"/>
        <v>0</v>
      </c>
      <c r="BT45" s="949">
        <f t="shared" si="14"/>
        <v>0</v>
      </c>
      <c r="BU45" s="950">
        <f t="shared" si="14"/>
        <v>0</v>
      </c>
      <c r="BV45" s="947">
        <f t="shared" si="14"/>
        <v>0</v>
      </c>
      <c r="BW45" s="948">
        <f t="shared" si="14"/>
        <v>0</v>
      </c>
      <c r="BX45" s="948">
        <f>IF(BX37=0,0,BX44/BX37)</f>
        <v>0</v>
      </c>
      <c r="BY45" s="948">
        <f aca="true" t="shared" si="15" ref="BY45:CL45">IF(BY37=0,0,BY44/BY37)</f>
        <v>0</v>
      </c>
      <c r="BZ45" s="948">
        <f t="shared" si="15"/>
        <v>0</v>
      </c>
      <c r="CA45" s="948">
        <f t="shared" si="15"/>
        <v>0</v>
      </c>
      <c r="CB45" s="948">
        <f t="shared" si="15"/>
        <v>0</v>
      </c>
      <c r="CC45" s="948">
        <f t="shared" si="15"/>
        <v>0</v>
      </c>
      <c r="CD45" s="948">
        <f t="shared" si="15"/>
        <v>0</v>
      </c>
      <c r="CE45" s="948">
        <f t="shared" si="15"/>
        <v>0</v>
      </c>
      <c r="CF45" s="948">
        <f t="shared" si="15"/>
        <v>0</v>
      </c>
      <c r="CG45" s="948">
        <f t="shared" si="15"/>
        <v>0</v>
      </c>
      <c r="CH45" s="948">
        <f t="shared" si="15"/>
        <v>0</v>
      </c>
      <c r="CI45" s="948">
        <f t="shared" si="15"/>
        <v>0</v>
      </c>
      <c r="CJ45" s="948">
        <f t="shared" si="15"/>
        <v>0</v>
      </c>
      <c r="CK45" s="948">
        <f t="shared" si="15"/>
        <v>0</v>
      </c>
      <c r="CL45" s="948">
        <f t="shared" si="15"/>
        <v>0</v>
      </c>
      <c r="CM45" s="949">
        <f>IF(CM37=0,0,CM44/CM37)</f>
        <v>0</v>
      </c>
      <c r="CN45" s="787"/>
      <c r="CO45" s="788"/>
      <c r="CP45" s="974"/>
      <c r="CQ45" s="972"/>
      <c r="CR45" s="777"/>
      <c r="CS45" s="1027">
        <f t="shared" si="3"/>
        <v>31</v>
      </c>
      <c r="CT45" s="1028"/>
      <c r="CU45" s="1028">
        <v>571</v>
      </c>
    </row>
    <row r="46" spans="18:99" ht="7.5" customHeight="1" thickBot="1">
      <c r="R46" s="34"/>
      <c r="S46" s="34"/>
      <c r="T46" s="34"/>
      <c r="U46" s="34"/>
      <c r="V46" s="34"/>
      <c r="W46" s="34"/>
      <c r="AE46" s="37"/>
      <c r="AL46" s="37"/>
      <c r="AS46" s="37"/>
      <c r="AZ46" s="37"/>
      <c r="BU46" s="37"/>
      <c r="CN46" s="150"/>
      <c r="CO46" s="150"/>
      <c r="CP46" s="974"/>
      <c r="CQ46" s="972"/>
      <c r="CR46" s="777"/>
      <c r="CS46" s="1027">
        <f t="shared" si="3"/>
        <v>32</v>
      </c>
      <c r="CT46" s="1028"/>
      <c r="CU46" s="1028">
        <v>590</v>
      </c>
    </row>
    <row r="47" spans="2:100" ht="13.5" thickBot="1">
      <c r="B47" s="156">
        <v>26</v>
      </c>
      <c r="C47" s="600" t="s">
        <v>575</v>
      </c>
      <c r="D47" s="61"/>
      <c r="E47" s="348">
        <f>E30+E44</f>
        <v>0</v>
      </c>
      <c r="F47" s="349">
        <f aca="true" t="shared" si="16" ref="F47:BQ47">F30+F44</f>
        <v>0</v>
      </c>
      <c r="G47" s="350">
        <f>G30+G44</f>
        <v>0</v>
      </c>
      <c r="H47" s="350">
        <f t="shared" si="16"/>
        <v>0</v>
      </c>
      <c r="I47" s="350">
        <f>I30+I44</f>
        <v>0</v>
      </c>
      <c r="J47" s="351">
        <f t="shared" si="16"/>
        <v>0</v>
      </c>
      <c r="K47" s="953">
        <f>K30+K44</f>
        <v>0</v>
      </c>
      <c r="L47" s="954">
        <f t="shared" si="16"/>
        <v>0</v>
      </c>
      <c r="M47" s="955">
        <f t="shared" si="16"/>
        <v>0</v>
      </c>
      <c r="N47" s="956">
        <f t="shared" si="16"/>
        <v>0</v>
      </c>
      <c r="O47" s="955">
        <f t="shared" si="16"/>
        <v>0</v>
      </c>
      <c r="P47" s="957">
        <f t="shared" si="16"/>
        <v>0</v>
      </c>
      <c r="Q47" s="958">
        <f t="shared" si="16"/>
        <v>0</v>
      </c>
      <c r="R47" s="959">
        <f t="shared" si="16"/>
        <v>0</v>
      </c>
      <c r="S47" s="955">
        <f t="shared" si="16"/>
        <v>0</v>
      </c>
      <c r="T47" s="955">
        <f t="shared" si="16"/>
        <v>0</v>
      </c>
      <c r="U47" s="957">
        <f t="shared" si="16"/>
        <v>0</v>
      </c>
      <c r="V47" s="954">
        <f t="shared" si="16"/>
        <v>0</v>
      </c>
      <c r="W47" s="955">
        <f t="shared" si="16"/>
        <v>0</v>
      </c>
      <c r="X47" s="960">
        <f t="shared" si="16"/>
        <v>0</v>
      </c>
      <c r="Y47" s="953">
        <f t="shared" si="16"/>
        <v>0</v>
      </c>
      <c r="Z47" s="954">
        <f t="shared" si="16"/>
        <v>0</v>
      </c>
      <c r="AA47" s="955">
        <f t="shared" si="16"/>
        <v>0</v>
      </c>
      <c r="AB47" s="955">
        <f t="shared" si="16"/>
        <v>0</v>
      </c>
      <c r="AC47" s="957">
        <f t="shared" si="16"/>
        <v>0</v>
      </c>
      <c r="AD47" s="954">
        <f t="shared" si="16"/>
        <v>0</v>
      </c>
      <c r="AE47" s="960">
        <f t="shared" si="16"/>
        <v>0</v>
      </c>
      <c r="AF47" s="953">
        <f t="shared" si="16"/>
        <v>0</v>
      </c>
      <c r="AG47" s="954">
        <f t="shared" si="16"/>
        <v>0</v>
      </c>
      <c r="AH47" s="955">
        <f t="shared" si="16"/>
        <v>0</v>
      </c>
      <c r="AI47" s="954">
        <f t="shared" si="16"/>
        <v>0</v>
      </c>
      <c r="AJ47" s="955">
        <f t="shared" si="16"/>
        <v>0</v>
      </c>
      <c r="AK47" s="955">
        <f t="shared" si="16"/>
        <v>0</v>
      </c>
      <c r="AL47" s="958">
        <f t="shared" si="16"/>
        <v>0</v>
      </c>
      <c r="AM47" s="953">
        <f t="shared" si="16"/>
        <v>0</v>
      </c>
      <c r="AN47" s="954">
        <f t="shared" si="16"/>
        <v>0</v>
      </c>
      <c r="AO47" s="956">
        <f t="shared" si="16"/>
        <v>0</v>
      </c>
      <c r="AP47" s="955">
        <f t="shared" si="16"/>
        <v>0</v>
      </c>
      <c r="AQ47" s="955">
        <f t="shared" si="16"/>
        <v>0</v>
      </c>
      <c r="AR47" s="954">
        <f t="shared" si="16"/>
        <v>0</v>
      </c>
      <c r="AS47" s="960">
        <f t="shared" si="16"/>
        <v>0</v>
      </c>
      <c r="AT47" s="959">
        <f t="shared" si="16"/>
        <v>0</v>
      </c>
      <c r="AU47" s="956">
        <f t="shared" si="16"/>
        <v>0</v>
      </c>
      <c r="AV47" s="955">
        <f t="shared" si="16"/>
        <v>0</v>
      </c>
      <c r="AW47" s="954">
        <f t="shared" si="16"/>
        <v>0</v>
      </c>
      <c r="AX47" s="955">
        <f t="shared" si="16"/>
        <v>0</v>
      </c>
      <c r="AY47" s="954">
        <f t="shared" si="16"/>
        <v>0</v>
      </c>
      <c r="AZ47" s="960">
        <f t="shared" si="16"/>
        <v>0</v>
      </c>
      <c r="BA47" s="959">
        <f t="shared" si="16"/>
        <v>0</v>
      </c>
      <c r="BB47" s="955">
        <f t="shared" si="16"/>
        <v>0</v>
      </c>
      <c r="BC47" s="957">
        <f t="shared" si="16"/>
        <v>0</v>
      </c>
      <c r="BD47" s="954">
        <f t="shared" si="16"/>
        <v>0</v>
      </c>
      <c r="BE47" s="955">
        <f t="shared" si="16"/>
        <v>0</v>
      </c>
      <c r="BF47" s="956">
        <f t="shared" si="16"/>
        <v>0</v>
      </c>
      <c r="BG47" s="960">
        <f t="shared" si="16"/>
        <v>0</v>
      </c>
      <c r="BH47" s="953">
        <f t="shared" si="16"/>
        <v>0</v>
      </c>
      <c r="BI47" s="955">
        <f t="shared" si="16"/>
        <v>0</v>
      </c>
      <c r="BJ47" s="954">
        <f t="shared" si="16"/>
        <v>0</v>
      </c>
      <c r="BK47" s="955">
        <f t="shared" si="16"/>
        <v>0</v>
      </c>
      <c r="BL47" s="955">
        <f t="shared" si="16"/>
        <v>0</v>
      </c>
      <c r="BM47" s="954">
        <f t="shared" si="16"/>
        <v>0</v>
      </c>
      <c r="BN47" s="960">
        <f t="shared" si="16"/>
        <v>0</v>
      </c>
      <c r="BO47" s="953">
        <f t="shared" si="16"/>
        <v>0</v>
      </c>
      <c r="BP47" s="955">
        <f t="shared" si="16"/>
        <v>0</v>
      </c>
      <c r="BQ47" s="954">
        <f t="shared" si="16"/>
        <v>0</v>
      </c>
      <c r="BR47" s="955">
        <f aca="true" t="shared" si="17" ref="BR47:BX47">BR30+BR44</f>
        <v>0</v>
      </c>
      <c r="BS47" s="955">
        <f t="shared" si="17"/>
        <v>0</v>
      </c>
      <c r="BT47" s="954">
        <f t="shared" si="17"/>
        <v>0</v>
      </c>
      <c r="BU47" s="960">
        <f t="shared" si="17"/>
        <v>0</v>
      </c>
      <c r="BV47" s="953">
        <f t="shared" si="17"/>
        <v>0</v>
      </c>
      <c r="BW47" s="955">
        <f t="shared" si="17"/>
        <v>0</v>
      </c>
      <c r="BX47" s="954">
        <f t="shared" si="17"/>
        <v>0</v>
      </c>
      <c r="BY47" s="954">
        <f aca="true" t="shared" si="18" ref="BY47:CL47">BY30+BY44</f>
        <v>0</v>
      </c>
      <c r="BZ47" s="954">
        <f t="shared" si="18"/>
        <v>0</v>
      </c>
      <c r="CA47" s="954">
        <f t="shared" si="18"/>
        <v>0</v>
      </c>
      <c r="CB47" s="954">
        <f t="shared" si="18"/>
        <v>0</v>
      </c>
      <c r="CC47" s="954">
        <f t="shared" si="18"/>
        <v>0</v>
      </c>
      <c r="CD47" s="954">
        <f t="shared" si="18"/>
        <v>0</v>
      </c>
      <c r="CE47" s="954">
        <f t="shared" si="18"/>
        <v>0</v>
      </c>
      <c r="CF47" s="954">
        <f t="shared" si="18"/>
        <v>0</v>
      </c>
      <c r="CG47" s="954">
        <f t="shared" si="18"/>
        <v>0</v>
      </c>
      <c r="CH47" s="954">
        <f t="shared" si="18"/>
        <v>0</v>
      </c>
      <c r="CI47" s="954">
        <f t="shared" si="18"/>
        <v>0</v>
      </c>
      <c r="CJ47" s="954">
        <f t="shared" si="18"/>
        <v>0</v>
      </c>
      <c r="CK47" s="954">
        <f t="shared" si="18"/>
        <v>0</v>
      </c>
      <c r="CL47" s="954">
        <f t="shared" si="18"/>
        <v>0</v>
      </c>
      <c r="CM47" s="955">
        <f>CM30+CM44</f>
        <v>0</v>
      </c>
      <c r="CN47" s="789"/>
      <c r="CO47" s="789"/>
      <c r="CP47" s="973"/>
      <c r="CQ47" s="972"/>
      <c r="CR47" s="790">
        <f>ABS(E47-SUM(F47:J47))</f>
        <v>0</v>
      </c>
      <c r="CS47" s="1027">
        <f t="shared" si="3"/>
        <v>33</v>
      </c>
      <c r="CT47" s="1028"/>
      <c r="CU47" s="1028">
        <v>609</v>
      </c>
      <c r="CV47" s="762" t="str">
        <f>IF(OR(CR47&lt;-25,CR47&gt;25),"No","Yes")</f>
        <v>Yes</v>
      </c>
    </row>
    <row r="48" spans="2:99" ht="20.25" customHeight="1">
      <c r="B48" s="35" t="s">
        <v>466</v>
      </c>
      <c r="CN48" s="150"/>
      <c r="CS48" s="1027">
        <f t="shared" si="3"/>
        <v>34</v>
      </c>
      <c r="CT48" s="1028"/>
      <c r="CU48" s="1028">
        <v>628</v>
      </c>
    </row>
    <row r="49" spans="97:99" ht="12.75">
      <c r="CS49" s="1027">
        <f t="shared" si="3"/>
        <v>35</v>
      </c>
      <c r="CT49" s="1028"/>
      <c r="CU49" s="1028">
        <v>647</v>
      </c>
    </row>
    <row r="50" spans="97:99" ht="12.75">
      <c r="CS50" s="1027">
        <f t="shared" si="3"/>
        <v>36</v>
      </c>
      <c r="CT50" s="1028"/>
      <c r="CU50" s="1028">
        <v>666</v>
      </c>
    </row>
    <row r="51" spans="11:99" ht="12.75" hidden="1">
      <c r="K51" s="34" t="str">
        <f>IF(ISNA(VLOOKUP(K12,'Cert Page - Service Selection'!$E$11:$I$98,5,0)),"",VLOOKUP(K12,'Cert Page - Service Selection'!$E$11:$I$98,5,0))</f>
        <v/>
      </c>
      <c r="L51" s="34" t="str">
        <f>IF(ISNA(VLOOKUP(L12,'Cert Page - Service Selection'!$E$11:$I$98,5,0)),"",VLOOKUP(L12,'Cert Page - Service Selection'!$E$11:$I$98,5,0))</f>
        <v/>
      </c>
      <c r="M51" s="34" t="str">
        <f>IF(ISNA(VLOOKUP(M12,'Cert Page - Service Selection'!$E$11:$I$98,5,0)),"",VLOOKUP(M12,'Cert Page - Service Selection'!$E$11:$I$98,5,0))</f>
        <v/>
      </c>
      <c r="N51" s="34" t="str">
        <f>IF(ISNA(VLOOKUP(N12,'Cert Page - Service Selection'!$E$11:$I$98,5,0)),"",VLOOKUP(N12,'Cert Page - Service Selection'!$E$11:$I$98,5,0))</f>
        <v/>
      </c>
      <c r="O51" s="34" t="str">
        <f>IF(ISNA(VLOOKUP(O12,'Cert Page - Service Selection'!$E$11:$I$98,5,0)),"",VLOOKUP(O12,'Cert Page - Service Selection'!$E$11:$I$98,5,0))</f>
        <v/>
      </c>
      <c r="P51" s="34" t="str">
        <f>IF(ISNA(VLOOKUP(P12,'Cert Page - Service Selection'!$E$11:$I$98,5,0)),"",VLOOKUP(P12,'Cert Page - Service Selection'!$E$11:$I$98,5,0))</f>
        <v/>
      </c>
      <c r="Q51" s="34" t="str">
        <f>IF(ISNA(VLOOKUP(Q12,'Cert Page - Service Selection'!$E$11:$I$98,5,0)),"",VLOOKUP(Q12,'Cert Page - Service Selection'!$E$11:$I$98,5,0))</f>
        <v/>
      </c>
      <c r="R51" s="34" t="str">
        <f>IF(ISNA(VLOOKUP(R12,'Cert Page - Service Selection'!$E$11:$I$98,5,0)),"",VLOOKUP(R12,'Cert Page - Service Selection'!$E$11:$I$98,5,0))</f>
        <v/>
      </c>
      <c r="S51" s="34" t="str">
        <f>IF(ISNA(VLOOKUP(S12,'Cert Page - Service Selection'!$E$11:$I$98,5,0)),"",VLOOKUP(S12,'Cert Page - Service Selection'!$E$11:$I$98,5,0))</f>
        <v/>
      </c>
      <c r="T51" s="34" t="str">
        <f>IF(ISNA(VLOOKUP(T12,'Cert Page - Service Selection'!$E$11:$I$98,5,0)),"",VLOOKUP(T12,'Cert Page - Service Selection'!$E$11:$I$98,5,0))</f>
        <v/>
      </c>
      <c r="U51" s="34" t="str">
        <f>IF(ISNA(VLOOKUP(U12,'Cert Page - Service Selection'!$E$11:$I$98,5,0)),"",VLOOKUP(U12,'Cert Page - Service Selection'!$E$11:$I$98,5,0))</f>
        <v/>
      </c>
      <c r="V51" s="34" t="str">
        <f>IF(ISNA(VLOOKUP(V12,'Cert Page - Service Selection'!$E$11:$I$98,5,0)),"",VLOOKUP(V12,'Cert Page - Service Selection'!$E$11:$I$98,5,0))</f>
        <v/>
      </c>
      <c r="W51" s="34" t="str">
        <f>IF(ISNA(VLOOKUP(W12,'Cert Page - Service Selection'!$E$11:$I$98,5,0)),"",VLOOKUP(W12,'Cert Page - Service Selection'!$E$11:$I$98,5,0))</f>
        <v/>
      </c>
      <c r="X51" s="34" t="str">
        <f>IF(ISNA(VLOOKUP(X12,'Cert Page - Service Selection'!$E$11:$I$98,5,0)),"",VLOOKUP(X12,'Cert Page - Service Selection'!$E$11:$I$98,5,0))</f>
        <v/>
      </c>
      <c r="Y51" s="34" t="str">
        <f>IF(ISNA(VLOOKUP(Y12,'Cert Page - Service Selection'!$E$11:$I$98,5,0)),"",VLOOKUP(Y12,'Cert Page - Service Selection'!$E$11:$I$98,5,0))</f>
        <v/>
      </c>
      <c r="Z51" s="34" t="str">
        <f>IF(ISNA(VLOOKUP(Z12,'Cert Page - Service Selection'!$E$11:$I$98,5,0)),"",VLOOKUP(Z12,'Cert Page - Service Selection'!$E$11:$I$98,5,0))</f>
        <v/>
      </c>
      <c r="AA51" s="34" t="str">
        <f>IF(ISNA(VLOOKUP(AA12,'Cert Page - Service Selection'!$E$11:$I$98,5,0)),"",VLOOKUP(AA12,'Cert Page - Service Selection'!$E$11:$I$98,5,0))</f>
        <v/>
      </c>
      <c r="AB51" s="34" t="str">
        <f>IF(ISNA(VLOOKUP(AB12,'Cert Page - Service Selection'!$E$11:$I$98,5,0)),"",VLOOKUP(AB12,'Cert Page - Service Selection'!$E$11:$I$98,5,0))</f>
        <v/>
      </c>
      <c r="AC51" s="34" t="str">
        <f>IF(ISNA(VLOOKUP(AC12,'Cert Page - Service Selection'!$E$11:$I$98,5,0)),"",VLOOKUP(AC12,'Cert Page - Service Selection'!$E$11:$I$98,5,0))</f>
        <v/>
      </c>
      <c r="AD51" s="34" t="str">
        <f>IF(ISNA(VLOOKUP(AD12,'Cert Page - Service Selection'!$E$11:$I$98,5,0)),"",VLOOKUP(AD12,'Cert Page - Service Selection'!$E$11:$I$98,5,0))</f>
        <v/>
      </c>
      <c r="AE51" s="34" t="str">
        <f>IF(ISNA(VLOOKUP(AE12,'Cert Page - Service Selection'!$E$11:$I$98,5,0)),"",VLOOKUP(AE12,'Cert Page - Service Selection'!$E$11:$I$98,5,0))</f>
        <v/>
      </c>
      <c r="AF51" s="34" t="str">
        <f>IF(ISNA(VLOOKUP(AF12,'Cert Page - Service Selection'!$E$11:$I$98,5,0)),"",VLOOKUP(AF12,'Cert Page - Service Selection'!$E$11:$I$98,5,0))</f>
        <v/>
      </c>
      <c r="AG51" s="34" t="str">
        <f>IF(ISNA(VLOOKUP(AG12,'Cert Page - Service Selection'!$E$11:$I$98,5,0)),"",VLOOKUP(AG12,'Cert Page - Service Selection'!$E$11:$I$98,5,0))</f>
        <v/>
      </c>
      <c r="AH51" s="34" t="str">
        <f>IF(ISNA(VLOOKUP(AH12,'Cert Page - Service Selection'!$E$11:$I$98,5,0)),"",VLOOKUP(AH12,'Cert Page - Service Selection'!$E$11:$I$98,5,0))</f>
        <v/>
      </c>
      <c r="AI51" s="34" t="str">
        <f>IF(ISNA(VLOOKUP(AI12,'Cert Page - Service Selection'!$E$11:$I$98,5,0)),"",VLOOKUP(AI12,'Cert Page - Service Selection'!$E$11:$I$98,5,0))</f>
        <v/>
      </c>
      <c r="AJ51" s="34" t="str">
        <f>IF(ISNA(VLOOKUP(AJ12,'Cert Page - Service Selection'!$E$11:$I$98,5,0)),"",VLOOKUP(AJ12,'Cert Page - Service Selection'!$E$11:$I$98,5,0))</f>
        <v/>
      </c>
      <c r="AK51" s="34" t="str">
        <f>IF(ISNA(VLOOKUP(AK12,'Cert Page - Service Selection'!$E$11:$I$98,5,0)),"",VLOOKUP(AK12,'Cert Page - Service Selection'!$E$11:$I$98,5,0))</f>
        <v/>
      </c>
      <c r="AL51" s="34" t="str">
        <f>IF(ISNA(VLOOKUP(AL12,'Cert Page - Service Selection'!$E$11:$I$98,5,0)),"",VLOOKUP(AL12,'Cert Page - Service Selection'!$E$11:$I$98,5,0))</f>
        <v/>
      </c>
      <c r="AM51" s="34" t="str">
        <f>IF(ISNA(VLOOKUP(AM12,'Cert Page - Service Selection'!$E$11:$I$98,5,0)),"",VLOOKUP(AM12,'Cert Page - Service Selection'!$E$11:$I$98,5,0))</f>
        <v/>
      </c>
      <c r="AN51" s="34" t="str">
        <f>IF(ISNA(VLOOKUP(AN12,'Cert Page - Service Selection'!$E$11:$I$98,5,0)),"",VLOOKUP(AN12,'Cert Page - Service Selection'!$E$11:$I$98,5,0))</f>
        <v/>
      </c>
      <c r="AO51" s="34" t="str">
        <f>IF(ISNA(VLOOKUP(AO12,'Cert Page - Service Selection'!$E$11:$I$98,5,0)),"",VLOOKUP(AO12,'Cert Page - Service Selection'!$E$11:$I$98,5,0))</f>
        <v/>
      </c>
      <c r="AP51" s="34" t="str">
        <f>IF(ISNA(VLOOKUP(AP12,'Cert Page - Service Selection'!$E$11:$I$98,5,0)),"",VLOOKUP(AP12,'Cert Page - Service Selection'!$E$11:$I$98,5,0))</f>
        <v/>
      </c>
      <c r="AQ51" s="34" t="str">
        <f>IF(ISNA(VLOOKUP(AQ12,'Cert Page - Service Selection'!$E$11:$I$98,5,0)),"",VLOOKUP(AQ12,'Cert Page - Service Selection'!$E$11:$I$98,5,0))</f>
        <v/>
      </c>
      <c r="AR51" s="34" t="str">
        <f>IF(ISNA(VLOOKUP(AR12,'Cert Page - Service Selection'!$E$11:$I$98,5,0)),"",VLOOKUP(AR12,'Cert Page - Service Selection'!$E$11:$I$98,5,0))</f>
        <v/>
      </c>
      <c r="AS51" s="34" t="str">
        <f>IF(ISNA(VLOOKUP(AS12,'Cert Page - Service Selection'!$E$11:$I$98,5,0)),"",VLOOKUP(AS12,'Cert Page - Service Selection'!$E$11:$I$98,5,0))</f>
        <v/>
      </c>
      <c r="AT51" s="34" t="str">
        <f>IF(ISNA(VLOOKUP(AT12,'Cert Page - Service Selection'!$E$11:$I$98,5,0)),"",VLOOKUP(AT12,'Cert Page - Service Selection'!$E$11:$I$98,5,0))</f>
        <v/>
      </c>
      <c r="AU51" s="34" t="str">
        <f>IF(ISNA(VLOOKUP(AU12,'Cert Page - Service Selection'!$E$11:$I$98,5,0)),"",VLOOKUP(AU12,'Cert Page - Service Selection'!$E$11:$I$98,5,0))</f>
        <v/>
      </c>
      <c r="AV51" s="34" t="str">
        <f>IF(ISNA(VLOOKUP(AV12,'Cert Page - Service Selection'!$E$11:$I$98,5,0)),"",VLOOKUP(AV12,'Cert Page - Service Selection'!$E$11:$I$98,5,0))</f>
        <v/>
      </c>
      <c r="AW51" s="34" t="str">
        <f>IF(ISNA(VLOOKUP(AW12,'Cert Page - Service Selection'!$E$11:$I$98,5,0)),"",VLOOKUP(AW12,'Cert Page - Service Selection'!$E$11:$I$98,5,0))</f>
        <v/>
      </c>
      <c r="AX51" s="34" t="str">
        <f>IF(ISNA(VLOOKUP(AX12,'Cert Page - Service Selection'!$E$11:$I$98,5,0)),"",VLOOKUP(AX12,'Cert Page - Service Selection'!$E$11:$I$98,5,0))</f>
        <v/>
      </c>
      <c r="AY51" s="34" t="str">
        <f>IF(ISNA(VLOOKUP(AY12,'Cert Page - Service Selection'!$E$11:$I$98,5,0)),"",VLOOKUP(AY12,'Cert Page - Service Selection'!$E$11:$I$98,5,0))</f>
        <v/>
      </c>
      <c r="AZ51" s="34" t="str">
        <f>IF(ISNA(VLOOKUP(AZ12,'Cert Page - Service Selection'!$E$11:$I$98,5,0)),"",VLOOKUP(AZ12,'Cert Page - Service Selection'!$E$11:$I$98,5,0))</f>
        <v/>
      </c>
      <c r="BA51" s="34" t="str">
        <f>IF(ISNA(VLOOKUP(BA12,'Cert Page - Service Selection'!$E$11:$I$98,5,0)),"",VLOOKUP(BA12,'Cert Page - Service Selection'!$E$11:$I$98,5,0))</f>
        <v/>
      </c>
      <c r="BB51" s="34" t="str">
        <f>IF(ISNA(VLOOKUP(BB12,'Cert Page - Service Selection'!$E$11:$I$98,5,0)),"",VLOOKUP(BB12,'Cert Page - Service Selection'!$E$11:$I$98,5,0))</f>
        <v/>
      </c>
      <c r="BC51" s="34" t="str">
        <f>IF(ISNA(VLOOKUP(BC12,'Cert Page - Service Selection'!$E$11:$I$98,5,0)),"",VLOOKUP(BC12,'Cert Page - Service Selection'!$E$11:$I$98,5,0))</f>
        <v/>
      </c>
      <c r="BD51" s="34" t="str">
        <f>IF(ISNA(VLOOKUP(BD12,'Cert Page - Service Selection'!$E$11:$I$98,5,0)),"",VLOOKUP(BD12,'Cert Page - Service Selection'!$E$11:$I$98,5,0))</f>
        <v/>
      </c>
      <c r="BE51" s="34" t="str">
        <f>IF(ISNA(VLOOKUP(BE12,'Cert Page - Service Selection'!$E$11:$I$98,5,0)),"",VLOOKUP(BE12,'Cert Page - Service Selection'!$E$11:$I$98,5,0))</f>
        <v/>
      </c>
      <c r="BF51" s="34" t="str">
        <f>IF(ISNA(VLOOKUP(BF12,'Cert Page - Service Selection'!$E$11:$I$98,5,0)),"",VLOOKUP(BF12,'Cert Page - Service Selection'!$E$11:$I$98,5,0))</f>
        <v/>
      </c>
      <c r="BG51" s="34" t="str">
        <f>IF(ISNA(VLOOKUP(BG12,'Cert Page - Service Selection'!$E$11:$I$98,5,0)),"",VLOOKUP(BG12,'Cert Page - Service Selection'!$E$11:$I$98,5,0))</f>
        <v/>
      </c>
      <c r="BH51" s="34" t="str">
        <f>IF(ISNA(VLOOKUP(BH12,'Cert Page - Service Selection'!$E$11:$I$98,5,0)),"",VLOOKUP(BH12,'Cert Page - Service Selection'!$E$11:$I$98,5,0))</f>
        <v/>
      </c>
      <c r="BI51" s="34" t="str">
        <f>IF(ISNA(VLOOKUP(BI12,'Cert Page - Service Selection'!$E$11:$I$98,5,0)),"",VLOOKUP(BI12,'Cert Page - Service Selection'!$E$11:$I$98,5,0))</f>
        <v/>
      </c>
      <c r="BJ51" s="34" t="str">
        <f>IF(ISNA(VLOOKUP(BJ12,'Cert Page - Service Selection'!$E$11:$I$98,5,0)),"",VLOOKUP(BJ12,'Cert Page - Service Selection'!$E$11:$I$98,5,0))</f>
        <v/>
      </c>
      <c r="BK51" s="34" t="str">
        <f>IF(ISNA(VLOOKUP(BK12,'Cert Page - Service Selection'!$E$11:$I$98,5,0)),"",VLOOKUP(BK12,'Cert Page - Service Selection'!$E$11:$I$98,5,0))</f>
        <v/>
      </c>
      <c r="BL51" s="34" t="str">
        <f>IF(ISNA(VLOOKUP(BL12,'Cert Page - Service Selection'!$E$11:$I$98,5,0)),"",VLOOKUP(BL12,'Cert Page - Service Selection'!$E$11:$I$98,5,0))</f>
        <v/>
      </c>
      <c r="BM51" s="34" t="str">
        <f>IF(ISNA(VLOOKUP(BM12,'Cert Page - Service Selection'!$E$11:$I$98,5,0)),"",VLOOKUP(BM12,'Cert Page - Service Selection'!$E$11:$I$98,5,0))</f>
        <v/>
      </c>
      <c r="BN51" s="34" t="str">
        <f>IF(ISNA(VLOOKUP(BN12,'Cert Page - Service Selection'!$E$11:$I$98,5,0)),"",VLOOKUP(BN12,'Cert Page - Service Selection'!$E$11:$I$98,5,0))</f>
        <v/>
      </c>
      <c r="BO51" s="34" t="str">
        <f>IF(ISNA(VLOOKUP(BO12,'Cert Page - Service Selection'!$E$11:$I$98,5,0)),"",VLOOKUP(BO12,'Cert Page - Service Selection'!$E$11:$I$98,5,0))</f>
        <v/>
      </c>
      <c r="BP51" s="34" t="str">
        <f>IF(ISNA(VLOOKUP(BP12,'Cert Page - Service Selection'!$E$11:$I$98,5,0)),"",VLOOKUP(BP12,'Cert Page - Service Selection'!$E$11:$I$98,5,0))</f>
        <v/>
      </c>
      <c r="BQ51" s="34" t="str">
        <f>IF(ISNA(VLOOKUP(BQ12,'Cert Page - Service Selection'!$E$11:$I$98,5,0)),"",VLOOKUP(BQ12,'Cert Page - Service Selection'!$E$11:$I$98,5,0))</f>
        <v/>
      </c>
      <c r="BR51" s="34" t="str">
        <f>IF(ISNA(VLOOKUP(BR12,'Cert Page - Service Selection'!$E$11:$I$98,5,0)),"",VLOOKUP(BR12,'Cert Page - Service Selection'!$E$11:$I$98,5,0))</f>
        <v/>
      </c>
      <c r="BS51" s="34" t="str">
        <f>IF(ISNA(VLOOKUP(BS12,'Cert Page - Service Selection'!$E$11:$I$98,5,0)),"",VLOOKUP(BS12,'Cert Page - Service Selection'!$E$11:$I$98,5,0))</f>
        <v/>
      </c>
      <c r="BT51" s="34" t="str">
        <f>IF(ISNA(VLOOKUP(BT12,'Cert Page - Service Selection'!$E$11:$I$98,5,0)),"",VLOOKUP(BT12,'Cert Page - Service Selection'!$E$11:$I$98,5,0))</f>
        <v/>
      </c>
      <c r="BU51" s="34" t="str">
        <f>IF(ISNA(VLOOKUP(BU12,'Cert Page - Service Selection'!$E$11:$I$98,5,0)),"",VLOOKUP(BU12,'Cert Page - Service Selection'!$E$11:$I$98,5,0))</f>
        <v/>
      </c>
      <c r="BV51" s="34" t="str">
        <f>IF(ISNA(VLOOKUP(BV12,'Cert Page - Service Selection'!$E$11:$I$98,5,0)),"",VLOOKUP(BV12,'Cert Page - Service Selection'!$E$11:$I$98,5,0))</f>
        <v/>
      </c>
      <c r="BW51" s="34" t="str">
        <f>IF(ISNA(VLOOKUP(BW12,'Cert Page - Service Selection'!$E$11:$I$98,5,0)),"",VLOOKUP(BW12,'Cert Page - Service Selection'!$E$11:$I$98,5,0))</f>
        <v/>
      </c>
      <c r="BX51" s="34" t="str">
        <f>IF(ISNA(VLOOKUP(BX12,'Cert Page - Service Selection'!$E$11:$I$98,5,0)),"",VLOOKUP(BX12,'Cert Page - Service Selection'!$E$11:$I$98,5,0))</f>
        <v/>
      </c>
      <c r="BY51" s="34" t="str">
        <f>IF(ISNA(VLOOKUP(BY12,'Cert Page - Service Selection'!$E$11:$I$98,5,0)),"",VLOOKUP(BY12,'Cert Page - Service Selection'!$E$11:$I$98,5,0))</f>
        <v/>
      </c>
      <c r="BZ51" s="34" t="str">
        <f>IF(ISNA(VLOOKUP(BZ12,'Cert Page - Service Selection'!$E$11:$I$98,5,0)),"",VLOOKUP(BZ12,'Cert Page - Service Selection'!$E$11:$I$98,5,0))</f>
        <v/>
      </c>
      <c r="CA51" s="34" t="str">
        <f>IF(ISNA(VLOOKUP(CA12,'Cert Page - Service Selection'!$E$11:$I$98,5,0)),"",VLOOKUP(CA12,'Cert Page - Service Selection'!$E$11:$I$98,5,0))</f>
        <v/>
      </c>
      <c r="CB51" s="34" t="str">
        <f>IF(ISNA(VLOOKUP(CB12,'Cert Page - Service Selection'!$E$11:$I$98,5,0)),"",VLOOKUP(CB12,'Cert Page - Service Selection'!$E$11:$I$98,5,0))</f>
        <v/>
      </c>
      <c r="CC51" s="34" t="str">
        <f>IF(ISNA(VLOOKUP(CC12,'Cert Page - Service Selection'!$E$11:$I$98,5,0)),"",VLOOKUP(CC12,'Cert Page - Service Selection'!$E$11:$I$98,5,0))</f>
        <v/>
      </c>
      <c r="CD51" s="34" t="str">
        <f>IF(ISNA(VLOOKUP(CD12,'Cert Page - Service Selection'!$E$11:$I$98,5,0)),"",VLOOKUP(CD12,'Cert Page - Service Selection'!$E$11:$I$98,5,0))</f>
        <v/>
      </c>
      <c r="CE51" s="34" t="str">
        <f>IF(ISNA(VLOOKUP(CE12,'Cert Page - Service Selection'!$E$11:$I$98,5,0)),"",VLOOKUP(CE12,'Cert Page - Service Selection'!$E$11:$I$98,5,0))</f>
        <v/>
      </c>
      <c r="CF51" s="34" t="str">
        <f>IF(ISNA(VLOOKUP(CF12,'Cert Page - Service Selection'!$E$11:$I$98,5,0)),"",VLOOKUP(CF12,'Cert Page - Service Selection'!$E$11:$I$98,5,0))</f>
        <v/>
      </c>
      <c r="CG51" s="34" t="str">
        <f>IF(ISNA(VLOOKUP(CG12,'Cert Page - Service Selection'!$E$11:$I$98,5,0)),"",VLOOKUP(CG12,'Cert Page - Service Selection'!$E$11:$I$98,5,0))</f>
        <v/>
      </c>
      <c r="CH51" s="34" t="str">
        <f>IF(ISNA(VLOOKUP(CH12,'Cert Page - Service Selection'!$E$11:$I$98,5,0)),"",VLOOKUP(CH12,'Cert Page - Service Selection'!$E$11:$I$98,5,0))</f>
        <v/>
      </c>
      <c r="CI51" s="34" t="str">
        <f>IF(ISNA(VLOOKUP(CI12,'Cert Page - Service Selection'!$E$11:$I$98,5,0)),"",VLOOKUP(CI12,'Cert Page - Service Selection'!$E$11:$I$98,5,0))</f>
        <v/>
      </c>
      <c r="CJ51" s="34" t="str">
        <f>IF(ISNA(VLOOKUP(CJ12,'Cert Page - Service Selection'!$E$11:$I$98,5,0)),"",VLOOKUP(CJ12,'Cert Page - Service Selection'!$E$11:$I$98,5,0))</f>
        <v/>
      </c>
      <c r="CK51" s="34" t="str">
        <f>IF(ISNA(VLOOKUP(CK12,'Cert Page - Service Selection'!$E$11:$I$98,5,0)),"",VLOOKUP(CK12,'Cert Page - Service Selection'!$E$11:$I$98,5,0))</f>
        <v/>
      </c>
      <c r="CL51" s="34" t="str">
        <f>IF(ISNA(VLOOKUP(CL12,'Cert Page - Service Selection'!$E$11:$I$98,5,0)),"",VLOOKUP(CL12,'Cert Page - Service Selection'!$E$11:$I$98,5,0))</f>
        <v/>
      </c>
      <c r="CM51" s="34" t="str">
        <f>IF(ISNA(VLOOKUP(CM12,'Cert Page - Service Selection'!$E$11:$I$98,5,0)),"",VLOOKUP(CM12,'Cert Page - Service Selection'!$E$11:$I$98,5,0))</f>
        <v/>
      </c>
      <c r="CN51" s="34" t="str">
        <f>IF(ISNA(VLOOKUP(CN12,'Cert Page - Service Selection'!$E$11:$I$98,5,0)),"",VLOOKUP(CN12,'Cert Page - Service Selection'!$E$11:$I$98,5,0))</f>
        <v/>
      </c>
      <c r="CO51" s="34" t="str">
        <f>IF(ISNA(VLOOKUP(CO12,'Cert Page - Service Selection'!$E$11:$I$98,5,0)),"",VLOOKUP(CO12,'Cert Page - Service Selection'!$E$11:$I$98,5,0))</f>
        <v/>
      </c>
      <c r="CS51" s="1027">
        <f t="shared" si="3"/>
        <v>37</v>
      </c>
      <c r="CT51" s="1028"/>
      <c r="CU51" s="1028">
        <v>685</v>
      </c>
    </row>
    <row r="52" spans="11:99" ht="12.75" hidden="1">
      <c r="K52" s="34" t="str">
        <f>IF(ISNA(VLOOKUP(K12,'Cert Page - Service Selection'!$E$11:$M$98,9,0)),"",VLOOKUP(K12,'Cert Page - Service Selection'!$E$11:$M$98,9,0))</f>
        <v/>
      </c>
      <c r="L52" s="34" t="str">
        <f>IF(ISNA(VLOOKUP(L12,'Cert Page - Service Selection'!$E$11:$M$98,9,0)),"",VLOOKUP(L12,'Cert Page - Service Selection'!$E$11:$M$98,9,0))</f>
        <v/>
      </c>
      <c r="M52" s="34" t="str">
        <f>IF(ISNA(VLOOKUP(M12,'Cert Page - Service Selection'!$E$11:$M$98,9,0)),"",VLOOKUP(M12,'Cert Page - Service Selection'!$E$11:$M$98,9,0))</f>
        <v/>
      </c>
      <c r="N52" s="34" t="str">
        <f>IF(ISNA(VLOOKUP(N12,'Cert Page - Service Selection'!$E$11:$M$98,9,0)),"",VLOOKUP(N12,'Cert Page - Service Selection'!$E$11:$M$98,9,0))</f>
        <v/>
      </c>
      <c r="O52" s="34" t="str">
        <f>IF(ISNA(VLOOKUP(O12,'Cert Page - Service Selection'!$E$11:$M$98,9,0)),"",VLOOKUP(O12,'Cert Page - Service Selection'!$E$11:$M$98,9,0))</f>
        <v/>
      </c>
      <c r="P52" s="34" t="str">
        <f>IF(ISNA(VLOOKUP(P12,'Cert Page - Service Selection'!$E$11:$M$98,9,0)),"",VLOOKUP(P12,'Cert Page - Service Selection'!$E$11:$M$98,9,0))</f>
        <v/>
      </c>
      <c r="Q52" s="34" t="str">
        <f>IF(ISNA(VLOOKUP(Q12,'Cert Page - Service Selection'!$E$11:$M$98,9,0)),"",VLOOKUP(Q12,'Cert Page - Service Selection'!$E$11:$M$98,9,0))</f>
        <v/>
      </c>
      <c r="R52" s="34" t="str">
        <f>IF(ISNA(VLOOKUP(R12,'Cert Page - Service Selection'!$E$11:$M$98,9,0)),"",VLOOKUP(R12,'Cert Page - Service Selection'!$E$11:$M$98,9,0))</f>
        <v/>
      </c>
      <c r="S52" s="34" t="str">
        <f>IF(ISNA(VLOOKUP(S12,'Cert Page - Service Selection'!$E$11:$M$98,9,0)),"",VLOOKUP(S12,'Cert Page - Service Selection'!$E$11:$M$98,9,0))</f>
        <v/>
      </c>
      <c r="T52" s="34" t="str">
        <f>IF(ISNA(VLOOKUP(T12,'Cert Page - Service Selection'!$E$11:$M$98,9,0)),"",VLOOKUP(T12,'Cert Page - Service Selection'!$E$11:$M$98,9,0))</f>
        <v/>
      </c>
      <c r="U52" s="34" t="str">
        <f>IF(ISNA(VLOOKUP(U12,'Cert Page - Service Selection'!$E$11:$M$98,9,0)),"",VLOOKUP(U12,'Cert Page - Service Selection'!$E$11:$M$98,9,0))</f>
        <v/>
      </c>
      <c r="V52" s="34" t="str">
        <f>IF(ISNA(VLOOKUP(V12,'Cert Page - Service Selection'!$E$11:$M$98,9,0)),"",VLOOKUP(V12,'Cert Page - Service Selection'!$E$11:$M$98,9,0))</f>
        <v/>
      </c>
      <c r="W52" s="34" t="str">
        <f>IF(ISNA(VLOOKUP(W12,'Cert Page - Service Selection'!$E$11:$M$98,9,0)),"",VLOOKUP(W12,'Cert Page - Service Selection'!$E$11:$M$98,9,0))</f>
        <v/>
      </c>
      <c r="X52" s="34" t="str">
        <f>IF(ISNA(VLOOKUP(X12,'Cert Page - Service Selection'!$E$11:$M$98,9,0)),"",VLOOKUP(X12,'Cert Page - Service Selection'!$E$11:$M$98,9,0))</f>
        <v/>
      </c>
      <c r="Y52" s="34" t="str">
        <f>IF(ISNA(VLOOKUP(Y12,'Cert Page - Service Selection'!$E$11:$M$98,9,0)),"",VLOOKUP(Y12,'Cert Page - Service Selection'!$E$11:$M$98,9,0))</f>
        <v/>
      </c>
      <c r="Z52" s="34" t="str">
        <f>IF(ISNA(VLOOKUP(Z12,'Cert Page - Service Selection'!$E$11:$M$98,9,0)),"",VLOOKUP(Z12,'Cert Page - Service Selection'!$E$11:$M$98,9,0))</f>
        <v/>
      </c>
      <c r="AA52" s="34" t="str">
        <f>IF(ISNA(VLOOKUP(AA12,'Cert Page - Service Selection'!$E$11:$M$98,9,0)),"",VLOOKUP(AA12,'Cert Page - Service Selection'!$E$11:$M$98,9,0))</f>
        <v/>
      </c>
      <c r="AB52" s="34" t="str">
        <f>IF(ISNA(VLOOKUP(AB12,'Cert Page - Service Selection'!$E$11:$M$98,9,0)),"",VLOOKUP(AB12,'Cert Page - Service Selection'!$E$11:$M$98,9,0))</f>
        <v/>
      </c>
      <c r="AC52" s="34" t="str">
        <f>IF(ISNA(VLOOKUP(AC12,'Cert Page - Service Selection'!$E$11:$M$98,9,0)),"",VLOOKUP(AC12,'Cert Page - Service Selection'!$E$11:$M$98,9,0))</f>
        <v/>
      </c>
      <c r="AD52" s="34" t="str">
        <f>IF(ISNA(VLOOKUP(AD12,'Cert Page - Service Selection'!$E$11:$M$98,9,0)),"",VLOOKUP(AD12,'Cert Page - Service Selection'!$E$11:$M$98,9,0))</f>
        <v/>
      </c>
      <c r="AE52" s="34" t="str">
        <f>IF(ISNA(VLOOKUP(AE12,'Cert Page - Service Selection'!$E$11:$M$98,9,0)),"",VLOOKUP(AE12,'Cert Page - Service Selection'!$E$11:$M$98,9,0))</f>
        <v/>
      </c>
      <c r="AF52" s="34" t="str">
        <f>IF(ISNA(VLOOKUP(AF12,'Cert Page - Service Selection'!$E$11:$M$98,9,0)),"",VLOOKUP(AF12,'Cert Page - Service Selection'!$E$11:$M$98,9,0))</f>
        <v/>
      </c>
      <c r="AG52" s="34" t="str">
        <f>IF(ISNA(VLOOKUP(AG12,'Cert Page - Service Selection'!$E$11:$M$98,9,0)),"",VLOOKUP(AG12,'Cert Page - Service Selection'!$E$11:$M$98,9,0))</f>
        <v/>
      </c>
      <c r="AH52" s="34" t="str">
        <f>IF(ISNA(VLOOKUP(AH12,'Cert Page - Service Selection'!$E$11:$M$98,9,0)),"",VLOOKUP(AH12,'Cert Page - Service Selection'!$E$11:$M$98,9,0))</f>
        <v/>
      </c>
      <c r="AI52" s="34" t="str">
        <f>IF(ISNA(VLOOKUP(AI12,'Cert Page - Service Selection'!$E$11:$M$98,9,0)),"",VLOOKUP(AI12,'Cert Page - Service Selection'!$E$11:$M$98,9,0))</f>
        <v/>
      </c>
      <c r="AJ52" s="34" t="str">
        <f>IF(ISNA(VLOOKUP(AJ12,'Cert Page - Service Selection'!$E$11:$M$98,9,0)),"",VLOOKUP(AJ12,'Cert Page - Service Selection'!$E$11:$M$98,9,0))</f>
        <v/>
      </c>
      <c r="AK52" s="34" t="str">
        <f>IF(ISNA(VLOOKUP(AK12,'Cert Page - Service Selection'!$E$11:$M$98,9,0)),"",VLOOKUP(AK12,'Cert Page - Service Selection'!$E$11:$M$98,9,0))</f>
        <v/>
      </c>
      <c r="AL52" s="34" t="str">
        <f>IF(ISNA(VLOOKUP(AL12,'Cert Page - Service Selection'!$E$11:$M$98,9,0)),"",VLOOKUP(AL12,'Cert Page - Service Selection'!$E$11:$M$98,9,0))</f>
        <v/>
      </c>
      <c r="AM52" s="34" t="str">
        <f>IF(ISNA(VLOOKUP(AM12,'Cert Page - Service Selection'!$E$11:$M$98,9,0)),"",VLOOKUP(AM12,'Cert Page - Service Selection'!$E$11:$M$98,9,0))</f>
        <v/>
      </c>
      <c r="AN52" s="34" t="str">
        <f>IF(ISNA(VLOOKUP(AN12,'Cert Page - Service Selection'!$E$11:$M$98,9,0)),"",VLOOKUP(AN12,'Cert Page - Service Selection'!$E$11:$M$98,9,0))</f>
        <v/>
      </c>
      <c r="AO52" s="34" t="str">
        <f>IF(ISNA(VLOOKUP(AO12,'Cert Page - Service Selection'!$E$11:$M$98,9,0)),"",VLOOKUP(AO12,'Cert Page - Service Selection'!$E$11:$M$98,9,0))</f>
        <v/>
      </c>
      <c r="AP52" s="34" t="str">
        <f>IF(ISNA(VLOOKUP(AP12,'Cert Page - Service Selection'!$E$11:$M$98,9,0)),"",VLOOKUP(AP12,'Cert Page - Service Selection'!$E$11:$M$98,9,0))</f>
        <v/>
      </c>
      <c r="AQ52" s="34" t="str">
        <f>IF(ISNA(VLOOKUP(AQ12,'Cert Page - Service Selection'!$E$11:$M$98,9,0)),"",VLOOKUP(AQ12,'Cert Page - Service Selection'!$E$11:$M$98,9,0))</f>
        <v/>
      </c>
      <c r="AR52" s="34" t="str">
        <f>IF(ISNA(VLOOKUP(AR12,'Cert Page - Service Selection'!$E$11:$M$98,9,0)),"",VLOOKUP(AR12,'Cert Page - Service Selection'!$E$11:$M$98,9,0))</f>
        <v/>
      </c>
      <c r="AS52" s="34" t="str">
        <f>IF(ISNA(VLOOKUP(AS12,'Cert Page - Service Selection'!$E$11:$M$98,9,0)),"",VLOOKUP(AS12,'Cert Page - Service Selection'!$E$11:$M$98,9,0))</f>
        <v/>
      </c>
      <c r="AT52" s="34" t="str">
        <f>IF(ISNA(VLOOKUP(AT12,'Cert Page - Service Selection'!$E$11:$M$98,9,0)),"",VLOOKUP(AT12,'Cert Page - Service Selection'!$E$11:$M$98,9,0))</f>
        <v/>
      </c>
      <c r="AU52" s="34" t="str">
        <f>IF(ISNA(VLOOKUP(AU12,'Cert Page - Service Selection'!$E$11:$M$98,9,0)),"",VLOOKUP(AU12,'Cert Page - Service Selection'!$E$11:$M$98,9,0))</f>
        <v/>
      </c>
      <c r="AV52" s="34" t="str">
        <f>IF(ISNA(VLOOKUP(AV12,'Cert Page - Service Selection'!$E$11:$M$98,9,0)),"",VLOOKUP(AV12,'Cert Page - Service Selection'!$E$11:$M$98,9,0))</f>
        <v/>
      </c>
      <c r="AW52" s="34" t="str">
        <f>IF(ISNA(VLOOKUP(AW12,'Cert Page - Service Selection'!$E$11:$M$98,9,0)),"",VLOOKUP(AW12,'Cert Page - Service Selection'!$E$11:$M$98,9,0))</f>
        <v/>
      </c>
      <c r="AX52" s="34" t="str">
        <f>IF(ISNA(VLOOKUP(AX12,'Cert Page - Service Selection'!$E$11:$M$98,9,0)),"",VLOOKUP(AX12,'Cert Page - Service Selection'!$E$11:$M$98,9,0))</f>
        <v/>
      </c>
      <c r="AY52" s="34" t="str">
        <f>IF(ISNA(VLOOKUP(AY12,'Cert Page - Service Selection'!$E$11:$M$98,9,0)),"",VLOOKUP(AY12,'Cert Page - Service Selection'!$E$11:$M$98,9,0))</f>
        <v/>
      </c>
      <c r="AZ52" s="34" t="str">
        <f>IF(ISNA(VLOOKUP(AZ12,'Cert Page - Service Selection'!$E$11:$M$98,9,0)),"",VLOOKUP(AZ12,'Cert Page - Service Selection'!$E$11:$M$98,9,0))</f>
        <v/>
      </c>
      <c r="BA52" s="34" t="str">
        <f>IF(ISNA(VLOOKUP(BA12,'Cert Page - Service Selection'!$E$11:$M$98,9,0)),"",VLOOKUP(BA12,'Cert Page - Service Selection'!$E$11:$M$98,9,0))</f>
        <v/>
      </c>
      <c r="BB52" s="34" t="str">
        <f>IF(ISNA(VLOOKUP(BB12,'Cert Page - Service Selection'!$E$11:$M$98,9,0)),"",VLOOKUP(BB12,'Cert Page - Service Selection'!$E$11:$M$98,9,0))</f>
        <v/>
      </c>
      <c r="BC52" s="34" t="str">
        <f>IF(ISNA(VLOOKUP(BC12,'Cert Page - Service Selection'!$E$11:$M$98,9,0)),"",VLOOKUP(BC12,'Cert Page - Service Selection'!$E$11:$M$98,9,0))</f>
        <v/>
      </c>
      <c r="BD52" s="34" t="str">
        <f>IF(ISNA(VLOOKUP(BD12,'Cert Page - Service Selection'!$E$11:$M$98,9,0)),"",VLOOKUP(BD12,'Cert Page - Service Selection'!$E$11:$M$98,9,0))</f>
        <v/>
      </c>
      <c r="BE52" s="34" t="str">
        <f>IF(ISNA(VLOOKUP(BE12,'Cert Page - Service Selection'!$E$11:$M$98,9,0)),"",VLOOKUP(BE12,'Cert Page - Service Selection'!$E$11:$M$98,9,0))</f>
        <v/>
      </c>
      <c r="BF52" s="34" t="str">
        <f>IF(ISNA(VLOOKUP(BF12,'Cert Page - Service Selection'!$E$11:$M$98,9,0)),"",VLOOKUP(BF12,'Cert Page - Service Selection'!$E$11:$M$98,9,0))</f>
        <v/>
      </c>
      <c r="BG52" s="34" t="str">
        <f>IF(ISNA(VLOOKUP(BG12,'Cert Page - Service Selection'!$E$11:$M$98,9,0)),"",VLOOKUP(BG12,'Cert Page - Service Selection'!$E$11:$M$98,9,0))</f>
        <v/>
      </c>
      <c r="BH52" s="34" t="str">
        <f>IF(ISNA(VLOOKUP(BH12,'Cert Page - Service Selection'!$E$11:$M$98,9,0)),"",VLOOKUP(BH12,'Cert Page - Service Selection'!$E$11:$M$98,9,0))</f>
        <v/>
      </c>
      <c r="BI52" s="34" t="str">
        <f>IF(ISNA(VLOOKUP(BI12,'Cert Page - Service Selection'!$E$11:$M$98,9,0)),"",VLOOKUP(BI12,'Cert Page - Service Selection'!$E$11:$M$98,9,0))</f>
        <v/>
      </c>
      <c r="BJ52" s="34" t="str">
        <f>IF(ISNA(VLOOKUP(BJ12,'Cert Page - Service Selection'!$E$11:$M$98,9,0)),"",VLOOKUP(BJ12,'Cert Page - Service Selection'!$E$11:$M$98,9,0))</f>
        <v/>
      </c>
      <c r="BK52" s="34" t="str">
        <f>IF(ISNA(VLOOKUP(BK12,'Cert Page - Service Selection'!$E$11:$M$98,9,0)),"",VLOOKUP(BK12,'Cert Page - Service Selection'!$E$11:$M$98,9,0))</f>
        <v/>
      </c>
      <c r="BL52" s="34" t="str">
        <f>IF(ISNA(VLOOKUP(BL12,'Cert Page - Service Selection'!$E$11:$M$98,9,0)),"",VLOOKUP(BL12,'Cert Page - Service Selection'!$E$11:$M$98,9,0))</f>
        <v/>
      </c>
      <c r="BM52" s="34" t="str">
        <f>IF(ISNA(VLOOKUP(BM12,'Cert Page - Service Selection'!$E$11:$M$98,9,0)),"",VLOOKUP(BM12,'Cert Page - Service Selection'!$E$11:$M$98,9,0))</f>
        <v/>
      </c>
      <c r="BN52" s="34" t="str">
        <f>IF(ISNA(VLOOKUP(BN12,'Cert Page - Service Selection'!$E$11:$M$98,9,0)),"",VLOOKUP(BN12,'Cert Page - Service Selection'!$E$11:$M$98,9,0))</f>
        <v/>
      </c>
      <c r="BO52" s="34" t="str">
        <f>IF(ISNA(VLOOKUP(BO12,'Cert Page - Service Selection'!$E$11:$M$98,9,0)),"",VLOOKUP(BO12,'Cert Page - Service Selection'!$E$11:$M$98,9,0))</f>
        <v/>
      </c>
      <c r="BP52" s="34" t="str">
        <f>IF(ISNA(VLOOKUP(BP12,'Cert Page - Service Selection'!$E$11:$M$98,9,0)),"",VLOOKUP(BP12,'Cert Page - Service Selection'!$E$11:$M$98,9,0))</f>
        <v/>
      </c>
      <c r="BQ52" s="34" t="str">
        <f>IF(ISNA(VLOOKUP(BQ12,'Cert Page - Service Selection'!$E$11:$M$98,9,0)),"",VLOOKUP(BQ12,'Cert Page - Service Selection'!$E$11:$M$98,9,0))</f>
        <v/>
      </c>
      <c r="BR52" s="34" t="str">
        <f>IF(ISNA(VLOOKUP(BR12,'Cert Page - Service Selection'!$E$11:$M$98,9,0)),"",VLOOKUP(BR12,'Cert Page - Service Selection'!$E$11:$M$98,9,0))</f>
        <v/>
      </c>
      <c r="BS52" s="34" t="str">
        <f>IF(ISNA(VLOOKUP(BS12,'Cert Page - Service Selection'!$E$11:$M$98,9,0)),"",VLOOKUP(BS12,'Cert Page - Service Selection'!$E$11:$M$98,9,0))</f>
        <v/>
      </c>
      <c r="BT52" s="34" t="str">
        <f>IF(ISNA(VLOOKUP(BT12,'Cert Page - Service Selection'!$E$11:$M$98,9,0)),"",VLOOKUP(BT12,'Cert Page - Service Selection'!$E$11:$M$98,9,0))</f>
        <v/>
      </c>
      <c r="BU52" s="34" t="str">
        <f>IF(ISNA(VLOOKUP(BU12,'Cert Page - Service Selection'!$E$11:$M$98,9,0)),"",VLOOKUP(BU12,'Cert Page - Service Selection'!$E$11:$M$98,9,0))</f>
        <v/>
      </c>
      <c r="BV52" s="34" t="str">
        <f>IF(ISNA(VLOOKUP(BV12,'Cert Page - Service Selection'!$E$11:$M$98,9,0)),"",VLOOKUP(BV12,'Cert Page - Service Selection'!$E$11:$M$98,9,0))</f>
        <v/>
      </c>
      <c r="BW52" s="34" t="str">
        <f>IF(ISNA(VLOOKUP(BW12,'Cert Page - Service Selection'!$E$11:$M$98,9,0)),"",VLOOKUP(BW12,'Cert Page - Service Selection'!$E$11:$M$98,9,0))</f>
        <v/>
      </c>
      <c r="BX52" s="34" t="str">
        <f>IF(ISNA(VLOOKUP(BX12,'Cert Page - Service Selection'!$E$11:$M$98,9,0)),"",VLOOKUP(BX12,'Cert Page - Service Selection'!$E$11:$M$98,9,0))</f>
        <v/>
      </c>
      <c r="BY52" s="34" t="str">
        <f>IF(ISNA(VLOOKUP(BY12,'Cert Page - Service Selection'!$E$11:$M$98,9,0)),"",VLOOKUP(BY12,'Cert Page - Service Selection'!$E$11:$M$98,9,0))</f>
        <v/>
      </c>
      <c r="BZ52" s="34" t="str">
        <f>IF(ISNA(VLOOKUP(BZ12,'Cert Page - Service Selection'!$E$11:$M$98,9,0)),"",VLOOKUP(BZ12,'Cert Page - Service Selection'!$E$11:$M$98,9,0))</f>
        <v/>
      </c>
      <c r="CA52" s="34" t="str">
        <f>IF(ISNA(VLOOKUP(CA12,'Cert Page - Service Selection'!$E$11:$M$98,9,0)),"",VLOOKUP(CA12,'Cert Page - Service Selection'!$E$11:$M$98,9,0))</f>
        <v/>
      </c>
      <c r="CB52" s="34" t="str">
        <f>IF(ISNA(VLOOKUP(CB12,'Cert Page - Service Selection'!$E$11:$M$98,9,0)),"",VLOOKUP(CB12,'Cert Page - Service Selection'!$E$11:$M$98,9,0))</f>
        <v/>
      </c>
      <c r="CC52" s="34" t="str">
        <f>IF(ISNA(VLOOKUP(CC12,'Cert Page - Service Selection'!$E$11:$M$98,9,0)),"",VLOOKUP(CC12,'Cert Page - Service Selection'!$E$11:$M$98,9,0))</f>
        <v/>
      </c>
      <c r="CD52" s="34" t="str">
        <f>IF(ISNA(VLOOKUP(CD12,'Cert Page - Service Selection'!$E$11:$M$98,9,0)),"",VLOOKUP(CD12,'Cert Page - Service Selection'!$E$11:$M$98,9,0))</f>
        <v/>
      </c>
      <c r="CE52" s="34" t="str">
        <f>IF(ISNA(VLOOKUP(CE12,'Cert Page - Service Selection'!$E$11:$M$98,9,0)),"",VLOOKUP(CE12,'Cert Page - Service Selection'!$E$11:$M$98,9,0))</f>
        <v/>
      </c>
      <c r="CF52" s="34" t="str">
        <f>IF(ISNA(VLOOKUP(CF12,'Cert Page - Service Selection'!$E$11:$M$98,9,0)),"",VLOOKUP(CF12,'Cert Page - Service Selection'!$E$11:$M$98,9,0))</f>
        <v/>
      </c>
      <c r="CG52" s="34" t="str">
        <f>IF(ISNA(VLOOKUP(CG12,'Cert Page - Service Selection'!$E$11:$M$98,9,0)),"",VLOOKUP(CG12,'Cert Page - Service Selection'!$E$11:$M$98,9,0))</f>
        <v/>
      </c>
      <c r="CH52" s="34" t="str">
        <f>IF(ISNA(VLOOKUP(CH12,'Cert Page - Service Selection'!$E$11:$M$98,9,0)),"",VLOOKUP(CH12,'Cert Page - Service Selection'!$E$11:$M$98,9,0))</f>
        <v/>
      </c>
      <c r="CI52" s="34" t="str">
        <f>IF(ISNA(VLOOKUP(CI12,'Cert Page - Service Selection'!$E$11:$M$98,9,0)),"",VLOOKUP(CI12,'Cert Page - Service Selection'!$E$11:$M$98,9,0))</f>
        <v/>
      </c>
      <c r="CJ52" s="34" t="str">
        <f>IF(ISNA(VLOOKUP(CJ12,'Cert Page - Service Selection'!$E$11:$M$98,9,0)),"",VLOOKUP(CJ12,'Cert Page - Service Selection'!$E$11:$M$98,9,0))</f>
        <v/>
      </c>
      <c r="CK52" s="34" t="str">
        <f>IF(ISNA(VLOOKUP(CK12,'Cert Page - Service Selection'!$E$11:$M$98,9,0)),"",VLOOKUP(CK12,'Cert Page - Service Selection'!$E$11:$M$98,9,0))</f>
        <v/>
      </c>
      <c r="CL52" s="34" t="str">
        <f>IF(ISNA(VLOOKUP(CL12,'Cert Page - Service Selection'!$E$11:$M$98,9,0)),"",VLOOKUP(CL12,'Cert Page - Service Selection'!$E$11:$M$98,9,0))</f>
        <v/>
      </c>
      <c r="CM52" s="34" t="str">
        <f>IF(ISNA(VLOOKUP(CM12,'Cert Page - Service Selection'!$E$11:$M$98,9,0)),"",VLOOKUP(CM12,'Cert Page - Service Selection'!$E$11:$M$98,9,0))</f>
        <v/>
      </c>
      <c r="CN52" s="34" t="str">
        <f>IF(ISNA(VLOOKUP(CN12,'Cert Page - Service Selection'!$E$11:$M$98,9,0)),"",VLOOKUP(CN12,'Cert Page - Service Selection'!$E$11:$M$98,9,0))</f>
        <v/>
      </c>
      <c r="CO52" s="34" t="str">
        <f>IF(ISNA(VLOOKUP(CO12,'Cert Page - Service Selection'!$E$11:$M$98,9,0)),"",VLOOKUP(CO12,'Cert Page - Service Selection'!$E$11:$M$98,9,0))</f>
        <v/>
      </c>
      <c r="CS52" s="1027">
        <f t="shared" si="3"/>
        <v>38</v>
      </c>
      <c r="CT52" s="1028"/>
      <c r="CU52" s="1028">
        <v>704</v>
      </c>
    </row>
    <row r="53" spans="11:99" ht="12.75" hidden="1">
      <c r="K53" s="557">
        <v>1</v>
      </c>
      <c r="L53" s="557">
        <f>K53+1</f>
        <v>2</v>
      </c>
      <c r="M53" s="557">
        <f aca="true" t="shared" si="19" ref="M53:BX53">L53+1</f>
        <v>3</v>
      </c>
      <c r="N53" s="557">
        <f t="shared" si="19"/>
        <v>4</v>
      </c>
      <c r="O53" s="557">
        <f t="shared" si="19"/>
        <v>5</v>
      </c>
      <c r="P53" s="557">
        <f t="shared" si="19"/>
        <v>6</v>
      </c>
      <c r="Q53" s="557">
        <f t="shared" si="19"/>
        <v>7</v>
      </c>
      <c r="R53" s="557">
        <f t="shared" si="19"/>
        <v>8</v>
      </c>
      <c r="S53" s="557">
        <f t="shared" si="19"/>
        <v>9</v>
      </c>
      <c r="T53" s="557">
        <f t="shared" si="19"/>
        <v>10</v>
      </c>
      <c r="U53" s="557">
        <f t="shared" si="19"/>
        <v>11</v>
      </c>
      <c r="V53" s="557">
        <f t="shared" si="19"/>
        <v>12</v>
      </c>
      <c r="W53" s="557">
        <f t="shared" si="19"/>
        <v>13</v>
      </c>
      <c r="X53" s="557">
        <f t="shared" si="19"/>
        <v>14</v>
      </c>
      <c r="Y53" s="557">
        <f t="shared" si="19"/>
        <v>15</v>
      </c>
      <c r="Z53" s="557">
        <f t="shared" si="19"/>
        <v>16</v>
      </c>
      <c r="AA53" s="557">
        <f t="shared" si="19"/>
        <v>17</v>
      </c>
      <c r="AB53" s="557">
        <f t="shared" si="19"/>
        <v>18</v>
      </c>
      <c r="AC53" s="557">
        <f t="shared" si="19"/>
        <v>19</v>
      </c>
      <c r="AD53" s="557">
        <f t="shared" si="19"/>
        <v>20</v>
      </c>
      <c r="AE53" s="557">
        <f t="shared" si="19"/>
        <v>21</v>
      </c>
      <c r="AF53" s="557">
        <f t="shared" si="19"/>
        <v>22</v>
      </c>
      <c r="AG53" s="557">
        <f t="shared" si="19"/>
        <v>23</v>
      </c>
      <c r="AH53" s="557">
        <f t="shared" si="19"/>
        <v>24</v>
      </c>
      <c r="AI53" s="557">
        <f t="shared" si="19"/>
        <v>25</v>
      </c>
      <c r="AJ53" s="557">
        <f t="shared" si="19"/>
        <v>26</v>
      </c>
      <c r="AK53" s="557">
        <f t="shared" si="19"/>
        <v>27</v>
      </c>
      <c r="AL53" s="557">
        <f t="shared" si="19"/>
        <v>28</v>
      </c>
      <c r="AM53" s="557">
        <f t="shared" si="19"/>
        <v>29</v>
      </c>
      <c r="AN53" s="557">
        <f t="shared" si="19"/>
        <v>30</v>
      </c>
      <c r="AO53" s="557">
        <f t="shared" si="19"/>
        <v>31</v>
      </c>
      <c r="AP53" s="557">
        <f t="shared" si="19"/>
        <v>32</v>
      </c>
      <c r="AQ53" s="557">
        <f t="shared" si="19"/>
        <v>33</v>
      </c>
      <c r="AR53" s="557">
        <f t="shared" si="19"/>
        <v>34</v>
      </c>
      <c r="AS53" s="557">
        <f t="shared" si="19"/>
        <v>35</v>
      </c>
      <c r="AT53" s="557">
        <f t="shared" si="19"/>
        <v>36</v>
      </c>
      <c r="AU53" s="557">
        <f t="shared" si="19"/>
        <v>37</v>
      </c>
      <c r="AV53" s="557">
        <f t="shared" si="19"/>
        <v>38</v>
      </c>
      <c r="AW53" s="557">
        <f t="shared" si="19"/>
        <v>39</v>
      </c>
      <c r="AX53" s="557">
        <f t="shared" si="19"/>
        <v>40</v>
      </c>
      <c r="AY53" s="557">
        <f t="shared" si="19"/>
        <v>41</v>
      </c>
      <c r="AZ53" s="557">
        <f t="shared" si="19"/>
        <v>42</v>
      </c>
      <c r="BA53" s="557">
        <f t="shared" si="19"/>
        <v>43</v>
      </c>
      <c r="BB53" s="557">
        <f t="shared" si="19"/>
        <v>44</v>
      </c>
      <c r="BC53" s="557">
        <f t="shared" si="19"/>
        <v>45</v>
      </c>
      <c r="BD53" s="557">
        <f t="shared" si="19"/>
        <v>46</v>
      </c>
      <c r="BE53" s="557">
        <f t="shared" si="19"/>
        <v>47</v>
      </c>
      <c r="BF53" s="557">
        <f t="shared" si="19"/>
        <v>48</v>
      </c>
      <c r="BG53" s="557">
        <f t="shared" si="19"/>
        <v>49</v>
      </c>
      <c r="BH53" s="557">
        <f t="shared" si="19"/>
        <v>50</v>
      </c>
      <c r="BI53" s="557">
        <f t="shared" si="19"/>
        <v>51</v>
      </c>
      <c r="BJ53" s="557">
        <f t="shared" si="19"/>
        <v>52</v>
      </c>
      <c r="BK53" s="557">
        <f t="shared" si="19"/>
        <v>53</v>
      </c>
      <c r="BL53" s="557">
        <f t="shared" si="19"/>
        <v>54</v>
      </c>
      <c r="BM53" s="557">
        <f t="shared" si="19"/>
        <v>55</v>
      </c>
      <c r="BN53" s="557">
        <f t="shared" si="19"/>
        <v>56</v>
      </c>
      <c r="BO53" s="557">
        <f t="shared" si="19"/>
        <v>57</v>
      </c>
      <c r="BP53" s="557">
        <f t="shared" si="19"/>
        <v>58</v>
      </c>
      <c r="BQ53" s="557">
        <f t="shared" si="19"/>
        <v>59</v>
      </c>
      <c r="BR53" s="557">
        <f t="shared" si="19"/>
        <v>60</v>
      </c>
      <c r="BS53" s="557">
        <f t="shared" si="19"/>
        <v>61</v>
      </c>
      <c r="BT53" s="557">
        <f t="shared" si="19"/>
        <v>62</v>
      </c>
      <c r="BU53" s="557">
        <f t="shared" si="19"/>
        <v>63</v>
      </c>
      <c r="BV53" s="557">
        <f t="shared" si="19"/>
        <v>64</v>
      </c>
      <c r="BW53" s="557">
        <f t="shared" si="19"/>
        <v>65</v>
      </c>
      <c r="BX53" s="557">
        <f t="shared" si="19"/>
        <v>66</v>
      </c>
      <c r="BY53" s="557">
        <f aca="true" t="shared" si="20" ref="BY53:CM53">BX53+1</f>
        <v>67</v>
      </c>
      <c r="BZ53" s="557">
        <f t="shared" si="20"/>
        <v>68</v>
      </c>
      <c r="CA53" s="557">
        <f t="shared" si="20"/>
        <v>69</v>
      </c>
      <c r="CB53" s="557">
        <f t="shared" si="20"/>
        <v>70</v>
      </c>
      <c r="CC53" s="557">
        <f t="shared" si="20"/>
        <v>71</v>
      </c>
      <c r="CD53" s="557">
        <f t="shared" si="20"/>
        <v>72</v>
      </c>
      <c r="CE53" s="557">
        <f t="shared" si="20"/>
        <v>73</v>
      </c>
      <c r="CF53" s="557">
        <f t="shared" si="20"/>
        <v>74</v>
      </c>
      <c r="CG53" s="557">
        <f t="shared" si="20"/>
        <v>75</v>
      </c>
      <c r="CH53" s="557">
        <f t="shared" si="20"/>
        <v>76</v>
      </c>
      <c r="CI53" s="557">
        <f t="shared" si="20"/>
        <v>77</v>
      </c>
      <c r="CJ53" s="557">
        <f t="shared" si="20"/>
        <v>78</v>
      </c>
      <c r="CK53" s="557">
        <f t="shared" si="20"/>
        <v>79</v>
      </c>
      <c r="CL53" s="557">
        <f t="shared" si="20"/>
        <v>80</v>
      </c>
      <c r="CM53" s="557">
        <f t="shared" si="20"/>
        <v>81</v>
      </c>
      <c r="CS53" s="1027">
        <f t="shared" si="3"/>
        <v>39</v>
      </c>
      <c r="CT53" s="1028"/>
      <c r="CU53" s="1028">
        <v>723</v>
      </c>
    </row>
    <row r="54" spans="97:99" ht="12.75">
      <c r="CS54" s="1027">
        <f t="shared" si="3"/>
        <v>40</v>
      </c>
      <c r="CT54" s="1028"/>
      <c r="CU54" s="1028">
        <v>742</v>
      </c>
    </row>
    <row r="55" spans="97:99" ht="12.75">
      <c r="CS55" s="1027">
        <f t="shared" si="3"/>
        <v>41</v>
      </c>
      <c r="CT55" s="1028"/>
      <c r="CU55" s="1028">
        <v>761</v>
      </c>
    </row>
    <row r="56" spans="97:99" ht="12.75">
      <c r="CS56" s="1027">
        <f t="shared" si="3"/>
        <v>42</v>
      </c>
      <c r="CT56" s="1028"/>
      <c r="CU56" s="1028">
        <v>780</v>
      </c>
    </row>
    <row r="57" spans="97:99" ht="12.75">
      <c r="CS57" s="1027">
        <f t="shared" si="3"/>
        <v>43</v>
      </c>
      <c r="CT57" s="1028"/>
      <c r="CU57" s="1028">
        <v>799</v>
      </c>
    </row>
    <row r="58" spans="97:99" ht="12.75">
      <c r="CS58" s="1027">
        <f t="shared" si="3"/>
        <v>44</v>
      </c>
      <c r="CT58" s="1028"/>
      <c r="CU58" s="1028">
        <v>818</v>
      </c>
    </row>
    <row r="59" spans="97:99" ht="12.75">
      <c r="CS59" s="1027">
        <f t="shared" si="3"/>
        <v>45</v>
      </c>
      <c r="CT59" s="1028"/>
      <c r="CU59" s="1028">
        <v>837</v>
      </c>
    </row>
    <row r="60" spans="97:99" ht="12.75">
      <c r="CS60" s="1027">
        <f t="shared" si="3"/>
        <v>46</v>
      </c>
      <c r="CT60" s="1028"/>
      <c r="CU60" s="1028">
        <v>856</v>
      </c>
    </row>
    <row r="61" spans="97:99" ht="12.75">
      <c r="CS61" s="1027">
        <f t="shared" si="3"/>
        <v>47</v>
      </c>
      <c r="CT61" s="1028"/>
      <c r="CU61" s="1028">
        <v>875</v>
      </c>
    </row>
    <row r="62" spans="97:99" ht="12.75">
      <c r="CS62" s="1027">
        <f t="shared" si="3"/>
        <v>48</v>
      </c>
      <c r="CT62" s="1028"/>
      <c r="CU62" s="1028">
        <v>894</v>
      </c>
    </row>
    <row r="63" spans="97:99" ht="12.75">
      <c r="CS63" s="1027">
        <f t="shared" si="3"/>
        <v>49</v>
      </c>
      <c r="CT63" s="1028"/>
      <c r="CU63" s="1028">
        <v>913</v>
      </c>
    </row>
    <row r="64" spans="97:99" ht="12.75">
      <c r="CS64" s="1027">
        <f t="shared" si="3"/>
        <v>50</v>
      </c>
      <c r="CT64" s="1028"/>
      <c r="CU64" s="1028">
        <v>932</v>
      </c>
    </row>
    <row r="65" spans="97:99" ht="12.75">
      <c r="CS65" s="1027">
        <f t="shared" si="3"/>
        <v>51</v>
      </c>
      <c r="CT65" s="1028"/>
      <c r="CU65" s="1028">
        <v>951</v>
      </c>
    </row>
    <row r="66" spans="97:99" ht="12.75">
      <c r="CS66" s="1027">
        <f t="shared" si="3"/>
        <v>52</v>
      </c>
      <c r="CT66" s="1028"/>
      <c r="CU66" s="1028">
        <v>970</v>
      </c>
    </row>
    <row r="67" spans="97:99" ht="12.75">
      <c r="CS67" s="1027">
        <f t="shared" si="3"/>
        <v>53</v>
      </c>
      <c r="CT67" s="1028"/>
      <c r="CU67" s="1028">
        <v>989</v>
      </c>
    </row>
    <row r="68" spans="97:99" ht="12.75">
      <c r="CS68" s="1027">
        <f t="shared" si="3"/>
        <v>54</v>
      </c>
      <c r="CT68" s="1028"/>
      <c r="CU68" s="1028">
        <v>1008</v>
      </c>
    </row>
    <row r="69" spans="97:99" ht="12.75">
      <c r="CS69" s="1027">
        <f t="shared" si="3"/>
        <v>55</v>
      </c>
      <c r="CT69" s="1028"/>
      <c r="CU69" s="1028">
        <v>1027</v>
      </c>
    </row>
    <row r="70" spans="97:99" ht="12.75">
      <c r="CS70" s="1027">
        <f t="shared" si="3"/>
        <v>56</v>
      </c>
      <c r="CT70" s="1028"/>
      <c r="CU70" s="1028">
        <v>1046</v>
      </c>
    </row>
    <row r="71" spans="97:99" ht="12.75">
      <c r="CS71" s="1027">
        <f t="shared" si="3"/>
        <v>57</v>
      </c>
      <c r="CT71" s="1028"/>
      <c r="CU71" s="1028">
        <v>1065</v>
      </c>
    </row>
    <row r="72" spans="97:99" ht="12.75">
      <c r="CS72" s="1027">
        <f t="shared" si="3"/>
        <v>58</v>
      </c>
      <c r="CT72" s="1028"/>
      <c r="CU72" s="1028">
        <v>1084</v>
      </c>
    </row>
    <row r="73" spans="97:99" ht="12.75">
      <c r="CS73" s="1027">
        <f t="shared" si="3"/>
        <v>59</v>
      </c>
      <c r="CT73" s="1028"/>
      <c r="CU73" s="1028">
        <v>1103</v>
      </c>
    </row>
    <row r="74" spans="97:99" ht="12.75">
      <c r="CS74" s="1027">
        <f t="shared" si="3"/>
        <v>60</v>
      </c>
      <c r="CT74" s="1028"/>
      <c r="CU74" s="1028">
        <v>1122</v>
      </c>
    </row>
    <row r="75" spans="97:99" ht="12.75">
      <c r="CS75" s="1027">
        <f t="shared" si="3"/>
        <v>61</v>
      </c>
      <c r="CT75" s="1028"/>
      <c r="CU75" s="1028">
        <v>1141</v>
      </c>
    </row>
    <row r="76" spans="97:99" ht="12.75">
      <c r="CS76" s="1027">
        <f t="shared" si="3"/>
        <v>62</v>
      </c>
      <c r="CT76" s="1028"/>
      <c r="CU76" s="1028">
        <v>1160</v>
      </c>
    </row>
    <row r="77" spans="97:99" ht="12.75">
      <c r="CS77" s="1027">
        <f t="shared" si="3"/>
        <v>63</v>
      </c>
      <c r="CT77" s="1028"/>
      <c r="CU77" s="1028">
        <v>1179</v>
      </c>
    </row>
    <row r="78" spans="97:99" ht="12.75">
      <c r="CS78" s="1027">
        <f t="shared" si="3"/>
        <v>64</v>
      </c>
      <c r="CT78" s="1028"/>
      <c r="CU78" s="1028">
        <v>1198</v>
      </c>
    </row>
    <row r="79" spans="97:99" ht="12.75">
      <c r="CS79" s="1027">
        <f t="shared" si="3"/>
        <v>65</v>
      </c>
      <c r="CT79" s="1028"/>
      <c r="CU79" s="1028">
        <v>1217</v>
      </c>
    </row>
    <row r="80" spans="97:99" ht="12.75">
      <c r="CS80" s="1027">
        <f t="shared" si="3"/>
        <v>66</v>
      </c>
      <c r="CT80" s="1028"/>
      <c r="CU80" s="1028">
        <v>1236</v>
      </c>
    </row>
    <row r="81" spans="97:99" ht="12.75">
      <c r="CS81" s="1027">
        <f aca="true" t="shared" si="21" ref="CS81:CS144">CS80+1</f>
        <v>67</v>
      </c>
      <c r="CT81" s="1028"/>
      <c r="CU81" s="1028">
        <v>1255</v>
      </c>
    </row>
    <row r="82" spans="97:99" ht="12.75">
      <c r="CS82" s="1027">
        <f t="shared" si="21"/>
        <v>68</v>
      </c>
      <c r="CT82" s="1028"/>
      <c r="CU82" s="1028">
        <v>1274</v>
      </c>
    </row>
    <row r="83" spans="97:99" ht="12.75">
      <c r="CS83" s="1027">
        <f t="shared" si="21"/>
        <v>69</v>
      </c>
      <c r="CT83" s="1028"/>
      <c r="CU83" s="1028">
        <v>1293</v>
      </c>
    </row>
    <row r="84" spans="97:99" ht="12.75">
      <c r="CS84" s="1027">
        <f t="shared" si="21"/>
        <v>70</v>
      </c>
      <c r="CT84" s="1028"/>
      <c r="CU84" s="1028">
        <v>1312</v>
      </c>
    </row>
    <row r="85" spans="97:99" ht="12.75">
      <c r="CS85" s="1027">
        <f t="shared" si="21"/>
        <v>71</v>
      </c>
      <c r="CT85" s="1028"/>
      <c r="CU85" s="1028">
        <v>1331</v>
      </c>
    </row>
    <row r="86" spans="97:99" ht="12.75">
      <c r="CS86" s="1027">
        <f t="shared" si="21"/>
        <v>72</v>
      </c>
      <c r="CT86" s="1028"/>
      <c r="CU86" s="1028">
        <v>1350</v>
      </c>
    </row>
    <row r="87" spans="97:99" ht="12.75">
      <c r="CS87" s="1027">
        <f t="shared" si="21"/>
        <v>73</v>
      </c>
      <c r="CT87" s="1028"/>
      <c r="CU87" s="1028">
        <v>1369</v>
      </c>
    </row>
    <row r="88" spans="97:99" ht="12.75">
      <c r="CS88" s="1027">
        <f t="shared" si="21"/>
        <v>74</v>
      </c>
      <c r="CT88" s="1028"/>
      <c r="CU88" s="1028">
        <v>1388</v>
      </c>
    </row>
    <row r="89" spans="97:99" ht="12.75">
      <c r="CS89" s="1027">
        <f t="shared" si="21"/>
        <v>75</v>
      </c>
      <c r="CT89" s="1028"/>
      <c r="CU89" s="1028">
        <v>1407</v>
      </c>
    </row>
    <row r="90" spans="97:99" ht="12.75">
      <c r="CS90" s="1027">
        <f t="shared" si="21"/>
        <v>76</v>
      </c>
      <c r="CT90" s="1028"/>
      <c r="CU90" s="1028">
        <v>1426</v>
      </c>
    </row>
    <row r="91" spans="97:99" ht="12.75">
      <c r="CS91" s="1027">
        <f t="shared" si="21"/>
        <v>77</v>
      </c>
      <c r="CT91" s="1028"/>
      <c r="CU91" s="1028">
        <v>1445</v>
      </c>
    </row>
    <row r="92" spans="97:99" ht="12.75">
      <c r="CS92" s="1027">
        <f t="shared" si="21"/>
        <v>78</v>
      </c>
      <c r="CT92" s="1028"/>
      <c r="CU92" s="1028">
        <v>1464</v>
      </c>
    </row>
    <row r="93" spans="97:99" ht="12.75">
      <c r="CS93" s="1027">
        <f t="shared" si="21"/>
        <v>79</v>
      </c>
      <c r="CT93" s="1028"/>
      <c r="CU93" s="1028">
        <v>1483</v>
      </c>
    </row>
    <row r="94" spans="97:99" ht="12.75">
      <c r="CS94" s="1027">
        <f t="shared" si="21"/>
        <v>80</v>
      </c>
      <c r="CT94" s="1028"/>
      <c r="CU94" s="1028">
        <v>1502</v>
      </c>
    </row>
    <row r="95" spans="97:99" ht="12.75">
      <c r="CS95" s="1027">
        <f t="shared" si="21"/>
        <v>81</v>
      </c>
      <c r="CT95" s="1028"/>
      <c r="CU95" s="1028">
        <v>1521</v>
      </c>
    </row>
    <row r="96" spans="97:99" ht="12.75">
      <c r="CS96" s="1027">
        <f t="shared" si="21"/>
        <v>82</v>
      </c>
      <c r="CT96" s="1028"/>
      <c r="CU96" s="1028">
        <v>1540</v>
      </c>
    </row>
    <row r="97" spans="97:99" ht="12.75">
      <c r="CS97" s="1027">
        <f t="shared" si="21"/>
        <v>83</v>
      </c>
      <c r="CT97" s="1028"/>
      <c r="CU97" s="1028">
        <v>1559</v>
      </c>
    </row>
    <row r="98" spans="97:99" ht="12.75">
      <c r="CS98" s="1027">
        <f t="shared" si="21"/>
        <v>84</v>
      </c>
      <c r="CT98" s="1028"/>
      <c r="CU98" s="1028">
        <v>1578</v>
      </c>
    </row>
    <row r="99" spans="97:99" ht="12.75">
      <c r="CS99" s="1027">
        <f t="shared" si="21"/>
        <v>85</v>
      </c>
      <c r="CT99" s="1028"/>
      <c r="CU99" s="1028">
        <v>1597</v>
      </c>
    </row>
    <row r="100" spans="97:99" ht="12.75">
      <c r="CS100" s="1027">
        <f t="shared" si="21"/>
        <v>86</v>
      </c>
      <c r="CT100" s="1028"/>
      <c r="CU100" s="1028">
        <v>1616</v>
      </c>
    </row>
    <row r="101" spans="97:99" ht="12.75">
      <c r="CS101" s="1027">
        <f t="shared" si="21"/>
        <v>87</v>
      </c>
      <c r="CT101" s="1028" t="s">
        <v>499</v>
      </c>
      <c r="CU101" s="1028">
        <v>1635</v>
      </c>
    </row>
    <row r="102" spans="97:99" ht="12.75">
      <c r="CS102" s="1027">
        <f t="shared" si="21"/>
        <v>88</v>
      </c>
      <c r="CT102" s="1028"/>
      <c r="CU102" s="1028">
        <v>1654</v>
      </c>
    </row>
    <row r="103" spans="97:99" ht="12.75">
      <c r="CS103" s="1027">
        <f t="shared" si="21"/>
        <v>89</v>
      </c>
      <c r="CT103" s="1028"/>
      <c r="CU103" s="1028">
        <v>1673</v>
      </c>
    </row>
    <row r="104" spans="97:99" ht="12.75">
      <c r="CS104" s="1027">
        <f t="shared" si="21"/>
        <v>90</v>
      </c>
      <c r="CT104" s="1028"/>
      <c r="CU104" s="1028">
        <v>1692</v>
      </c>
    </row>
    <row r="105" spans="97:99" ht="12.75">
      <c r="CS105" s="1027">
        <f t="shared" si="21"/>
        <v>91</v>
      </c>
      <c r="CT105" s="1028"/>
      <c r="CU105" s="1028">
        <v>1711</v>
      </c>
    </row>
    <row r="106" spans="97:99" ht="12.75">
      <c r="CS106" s="1027">
        <f t="shared" si="21"/>
        <v>92</v>
      </c>
      <c r="CT106" s="1028"/>
      <c r="CU106" s="1028">
        <v>1730</v>
      </c>
    </row>
    <row r="107" spans="97:99" ht="12.75">
      <c r="CS107" s="1027">
        <f t="shared" si="21"/>
        <v>93</v>
      </c>
      <c r="CT107" s="1028"/>
      <c r="CU107" s="1028">
        <v>1749</v>
      </c>
    </row>
    <row r="108" spans="97:99" ht="12.75">
      <c r="CS108" s="1027">
        <f t="shared" si="21"/>
        <v>94</v>
      </c>
      <c r="CT108" s="1028"/>
      <c r="CU108" s="1028">
        <v>1768</v>
      </c>
    </row>
    <row r="109" spans="97:99" ht="12.75">
      <c r="CS109" s="1027">
        <f t="shared" si="21"/>
        <v>95</v>
      </c>
      <c r="CT109" s="1028"/>
      <c r="CU109" s="1028">
        <v>1787</v>
      </c>
    </row>
    <row r="110" spans="97:99" ht="12.75">
      <c r="CS110" s="1027">
        <f t="shared" si="21"/>
        <v>96</v>
      </c>
      <c r="CT110" s="1028"/>
      <c r="CU110" s="1028">
        <v>1806</v>
      </c>
    </row>
    <row r="111" spans="97:99" ht="12.75">
      <c r="CS111" s="1027">
        <f t="shared" si="21"/>
        <v>97</v>
      </c>
      <c r="CT111" s="1028"/>
      <c r="CU111" s="1028">
        <v>1825</v>
      </c>
    </row>
    <row r="112" spans="97:99" ht="12.75">
      <c r="CS112" s="1027">
        <f t="shared" si="21"/>
        <v>98</v>
      </c>
      <c r="CT112" s="1028"/>
      <c r="CU112" s="1028">
        <v>1844</v>
      </c>
    </row>
    <row r="113" spans="97:99" ht="12.75">
      <c r="CS113" s="1027">
        <f t="shared" si="21"/>
        <v>99</v>
      </c>
      <c r="CT113" s="1028"/>
      <c r="CU113" s="1028">
        <v>1863</v>
      </c>
    </row>
    <row r="114" spans="97:99" ht="12.75">
      <c r="CS114" s="1027">
        <f t="shared" si="21"/>
        <v>100</v>
      </c>
      <c r="CT114" s="1028"/>
      <c r="CU114" s="1028">
        <v>1882</v>
      </c>
    </row>
    <row r="115" spans="97:99" ht="12.75">
      <c r="CS115" s="1027">
        <f t="shared" si="21"/>
        <v>101</v>
      </c>
      <c r="CT115" s="1028"/>
      <c r="CU115" s="1028">
        <v>1901</v>
      </c>
    </row>
    <row r="116" spans="97:99" ht="12.75">
      <c r="CS116" s="1027">
        <f t="shared" si="21"/>
        <v>102</v>
      </c>
      <c r="CT116" s="1028"/>
      <c r="CU116" s="1028">
        <v>1920</v>
      </c>
    </row>
    <row r="117" spans="97:99" ht="12.75">
      <c r="CS117" s="1027">
        <f t="shared" si="21"/>
        <v>103</v>
      </c>
      <c r="CT117" s="1028"/>
      <c r="CU117" s="1028">
        <v>1939</v>
      </c>
    </row>
    <row r="118" spans="97:99" ht="12.75">
      <c r="CS118" s="1027">
        <f t="shared" si="21"/>
        <v>104</v>
      </c>
      <c r="CT118" s="1028"/>
      <c r="CU118" s="1028">
        <v>1958</v>
      </c>
    </row>
    <row r="119" spans="97:99" ht="12.75">
      <c r="CS119" s="1027">
        <f t="shared" si="21"/>
        <v>105</v>
      </c>
      <c r="CT119" s="1028"/>
      <c r="CU119" s="1028">
        <v>1977</v>
      </c>
    </row>
    <row r="120" spans="97:99" ht="12.75">
      <c r="CS120" s="1027">
        <f t="shared" si="21"/>
        <v>106</v>
      </c>
      <c r="CT120" s="1028"/>
      <c r="CU120" s="1028">
        <v>1996</v>
      </c>
    </row>
    <row r="121" spans="97:99" ht="12.75">
      <c r="CS121" s="1027">
        <f t="shared" si="21"/>
        <v>107</v>
      </c>
      <c r="CT121" s="1028"/>
      <c r="CU121" s="1028">
        <v>2015</v>
      </c>
    </row>
    <row r="122" spans="97:99" ht="12.75">
      <c r="CS122" s="1027">
        <f t="shared" si="21"/>
        <v>108</v>
      </c>
      <c r="CT122" s="1028"/>
      <c r="CU122" s="1028">
        <v>2034</v>
      </c>
    </row>
    <row r="123" spans="97:99" ht="12.75">
      <c r="CS123" s="1027">
        <f t="shared" si="21"/>
        <v>109</v>
      </c>
      <c r="CT123" s="1028"/>
      <c r="CU123" s="1028">
        <v>2053</v>
      </c>
    </row>
    <row r="124" spans="97:99" ht="12.75">
      <c r="CS124" s="1027">
        <f t="shared" si="21"/>
        <v>110</v>
      </c>
      <c r="CT124" s="1028"/>
      <c r="CU124" s="1028">
        <v>2072</v>
      </c>
    </row>
    <row r="125" spans="97:99" ht="12.75">
      <c r="CS125" s="1027">
        <f t="shared" si="21"/>
        <v>111</v>
      </c>
      <c r="CT125" s="1028"/>
      <c r="CU125" s="1028">
        <v>2091</v>
      </c>
    </row>
    <row r="126" spans="97:99" ht="12.75">
      <c r="CS126" s="1027">
        <f t="shared" si="21"/>
        <v>112</v>
      </c>
      <c r="CT126" s="1028"/>
      <c r="CU126" s="1028">
        <v>2110</v>
      </c>
    </row>
    <row r="127" spans="97:99" ht="12.75">
      <c r="CS127" s="1027">
        <f t="shared" si="21"/>
        <v>113</v>
      </c>
      <c r="CT127" s="1028"/>
      <c r="CU127" s="1028">
        <v>2129</v>
      </c>
    </row>
    <row r="128" spans="97:99" ht="12.75">
      <c r="CS128" s="1027">
        <f t="shared" si="21"/>
        <v>114</v>
      </c>
      <c r="CT128" s="1028"/>
      <c r="CU128" s="1028">
        <v>2148</v>
      </c>
    </row>
    <row r="129" spans="97:99" ht="12.75">
      <c r="CS129" s="1027">
        <f t="shared" si="21"/>
        <v>115</v>
      </c>
      <c r="CT129" s="1028"/>
      <c r="CU129" s="1028">
        <v>2167</v>
      </c>
    </row>
    <row r="130" spans="97:99" ht="12.75">
      <c r="CS130" s="1027">
        <f t="shared" si="21"/>
        <v>116</v>
      </c>
      <c r="CT130" s="1028"/>
      <c r="CU130" s="1028">
        <v>2186</v>
      </c>
    </row>
    <row r="131" spans="97:99" ht="12.75">
      <c r="CS131" s="1027">
        <f t="shared" si="21"/>
        <v>117</v>
      </c>
      <c r="CT131" s="1028"/>
      <c r="CU131" s="1028">
        <v>2205</v>
      </c>
    </row>
    <row r="132" spans="97:99" ht="12.75">
      <c r="CS132" s="1027">
        <f t="shared" si="21"/>
        <v>118</v>
      </c>
      <c r="CT132" s="1028"/>
      <c r="CU132" s="1028">
        <v>2224</v>
      </c>
    </row>
    <row r="133" spans="97:99" ht="12.75">
      <c r="CS133" s="1027">
        <f t="shared" si="21"/>
        <v>119</v>
      </c>
      <c r="CT133" s="1028"/>
      <c r="CU133" s="1028">
        <v>2243</v>
      </c>
    </row>
    <row r="134" spans="97:99" ht="12.75">
      <c r="CS134" s="1027">
        <f t="shared" si="21"/>
        <v>120</v>
      </c>
      <c r="CT134" s="1028"/>
      <c r="CU134" s="1028">
        <v>2262</v>
      </c>
    </row>
    <row r="135" spans="97:99" ht="12.75">
      <c r="CS135" s="1027">
        <f t="shared" si="21"/>
        <v>121</v>
      </c>
      <c r="CT135" s="1028"/>
      <c r="CU135" s="1028">
        <v>2281</v>
      </c>
    </row>
    <row r="136" spans="97:99" ht="12.75">
      <c r="CS136" s="1027">
        <f t="shared" si="21"/>
        <v>122</v>
      </c>
      <c r="CT136" s="1028"/>
      <c r="CU136" s="1028">
        <v>2300</v>
      </c>
    </row>
    <row r="137" spans="97:99" ht="12.75">
      <c r="CS137" s="1027">
        <f t="shared" si="21"/>
        <v>123</v>
      </c>
      <c r="CT137" s="1028"/>
      <c r="CU137" s="1028">
        <v>2319</v>
      </c>
    </row>
    <row r="138" spans="97:99" ht="12.75">
      <c r="CS138" s="1027">
        <f t="shared" si="21"/>
        <v>124</v>
      </c>
      <c r="CT138" s="1028"/>
      <c r="CU138" s="1028">
        <v>2338</v>
      </c>
    </row>
    <row r="139" spans="97:99" ht="12.75">
      <c r="CS139" s="1027">
        <f t="shared" si="21"/>
        <v>125</v>
      </c>
      <c r="CT139" s="1028"/>
      <c r="CU139" s="1028">
        <v>2357</v>
      </c>
    </row>
    <row r="140" spans="97:99" ht="12.75">
      <c r="CS140" s="1027">
        <f t="shared" si="21"/>
        <v>126</v>
      </c>
      <c r="CT140" s="1028"/>
      <c r="CU140" s="1028">
        <v>2376</v>
      </c>
    </row>
    <row r="141" spans="97:99" ht="12.75">
      <c r="CS141" s="1027">
        <f t="shared" si="21"/>
        <v>127</v>
      </c>
      <c r="CT141" s="1028"/>
      <c r="CU141" s="1028">
        <v>2395</v>
      </c>
    </row>
    <row r="142" spans="97:99" ht="12.75">
      <c r="CS142" s="1027">
        <f t="shared" si="21"/>
        <v>128</v>
      </c>
      <c r="CT142" s="1028"/>
      <c r="CU142" s="1028">
        <v>2414</v>
      </c>
    </row>
    <row r="143" spans="97:99" ht="12.75">
      <c r="CS143" s="1027">
        <f t="shared" si="21"/>
        <v>129</v>
      </c>
      <c r="CT143" s="1028"/>
      <c r="CU143" s="1028">
        <v>2433</v>
      </c>
    </row>
    <row r="144" spans="97:99" ht="12.75">
      <c r="CS144" s="1027">
        <f t="shared" si="21"/>
        <v>130</v>
      </c>
      <c r="CT144" s="1028"/>
      <c r="CU144" s="1028">
        <v>2452</v>
      </c>
    </row>
    <row r="145" spans="97:99" ht="12.75">
      <c r="CS145" s="1027">
        <f aca="true" t="shared" si="22" ref="CS145:CS208">CS144+1</f>
        <v>131</v>
      </c>
      <c r="CT145" s="1028"/>
      <c r="CU145" s="1028">
        <v>2471</v>
      </c>
    </row>
    <row r="146" spans="97:99" ht="12.75">
      <c r="CS146" s="1027">
        <f t="shared" si="22"/>
        <v>132</v>
      </c>
      <c r="CT146" s="1028"/>
      <c r="CU146" s="1028">
        <v>2490</v>
      </c>
    </row>
    <row r="147" spans="97:99" ht="12.75">
      <c r="CS147" s="1027">
        <f t="shared" si="22"/>
        <v>133</v>
      </c>
      <c r="CT147" s="1028"/>
      <c r="CU147" s="1028">
        <v>2509</v>
      </c>
    </row>
    <row r="148" spans="97:99" ht="12.75">
      <c r="CS148" s="1027">
        <f t="shared" si="22"/>
        <v>134</v>
      </c>
      <c r="CT148" s="1028"/>
      <c r="CU148" s="1028">
        <v>2528</v>
      </c>
    </row>
    <row r="149" spans="97:99" ht="12.75">
      <c r="CS149" s="1027">
        <f t="shared" si="22"/>
        <v>135</v>
      </c>
      <c r="CT149" s="1028"/>
      <c r="CU149" s="1028">
        <v>2547</v>
      </c>
    </row>
    <row r="150" spans="97:99" ht="12.75">
      <c r="CS150" s="1027">
        <f t="shared" si="22"/>
        <v>136</v>
      </c>
      <c r="CT150" s="1028"/>
      <c r="CU150" s="1028">
        <v>2566</v>
      </c>
    </row>
    <row r="151" spans="97:99" ht="12.75">
      <c r="CS151" s="1027">
        <f t="shared" si="22"/>
        <v>137</v>
      </c>
      <c r="CT151" s="1028"/>
      <c r="CU151" s="1028">
        <v>2585</v>
      </c>
    </row>
    <row r="152" spans="97:99" ht="12.75">
      <c r="CS152" s="1027">
        <f t="shared" si="22"/>
        <v>138</v>
      </c>
      <c r="CT152" s="1028"/>
      <c r="CU152" s="1028">
        <v>2604</v>
      </c>
    </row>
    <row r="153" spans="97:99" ht="12.75">
      <c r="CS153" s="1027">
        <f t="shared" si="22"/>
        <v>139</v>
      </c>
      <c r="CT153" s="1028"/>
      <c r="CU153" s="1028">
        <v>2623</v>
      </c>
    </row>
    <row r="154" spans="97:99" ht="12.75">
      <c r="CS154" s="1027">
        <f t="shared" si="22"/>
        <v>140</v>
      </c>
      <c r="CT154" s="1028"/>
      <c r="CU154" s="1028">
        <v>2642</v>
      </c>
    </row>
    <row r="155" spans="97:99" ht="12.75">
      <c r="CS155" s="1027">
        <f t="shared" si="22"/>
        <v>141</v>
      </c>
      <c r="CT155" s="1028"/>
      <c r="CU155" s="1028">
        <v>2661</v>
      </c>
    </row>
    <row r="156" spans="97:99" ht="12.75">
      <c r="CS156" s="1027">
        <f t="shared" si="22"/>
        <v>142</v>
      </c>
      <c r="CT156" s="1028"/>
      <c r="CU156" s="1028">
        <v>2680</v>
      </c>
    </row>
    <row r="157" spans="97:99" ht="12.75">
      <c r="CS157" s="1027">
        <f t="shared" si="22"/>
        <v>143</v>
      </c>
      <c r="CT157" s="1028"/>
      <c r="CU157" s="1028">
        <v>2699</v>
      </c>
    </row>
    <row r="158" spans="97:99" ht="12.75">
      <c r="CS158" s="1027">
        <f t="shared" si="22"/>
        <v>144</v>
      </c>
      <c r="CT158" s="1028"/>
      <c r="CU158" s="1028">
        <v>2718</v>
      </c>
    </row>
    <row r="159" spans="97:99" ht="12.75">
      <c r="CS159" s="1027">
        <f t="shared" si="22"/>
        <v>145</v>
      </c>
      <c r="CT159" s="1028"/>
      <c r="CU159" s="1028">
        <v>2737</v>
      </c>
    </row>
    <row r="160" spans="97:99" ht="12.75">
      <c r="CS160" s="1027">
        <f t="shared" si="22"/>
        <v>146</v>
      </c>
      <c r="CT160" s="1028"/>
      <c r="CU160" s="1028">
        <v>2756</v>
      </c>
    </row>
    <row r="161" spans="97:99" ht="12.75">
      <c r="CS161" s="1027">
        <f t="shared" si="22"/>
        <v>147</v>
      </c>
      <c r="CT161" s="1028"/>
      <c r="CU161" s="1028">
        <v>2775</v>
      </c>
    </row>
    <row r="162" spans="97:99" ht="12.75">
      <c r="CS162" s="1027">
        <f t="shared" si="22"/>
        <v>148</v>
      </c>
      <c r="CT162" s="1028"/>
      <c r="CU162" s="1028">
        <v>2794</v>
      </c>
    </row>
    <row r="163" spans="97:99" ht="12.75">
      <c r="CS163" s="1027">
        <f t="shared" si="22"/>
        <v>149</v>
      </c>
      <c r="CT163" s="1028"/>
      <c r="CU163" s="1028">
        <v>2813</v>
      </c>
    </row>
    <row r="164" spans="97:99" ht="12.75">
      <c r="CS164" s="1027">
        <f t="shared" si="22"/>
        <v>150</v>
      </c>
      <c r="CT164" s="1028"/>
      <c r="CU164" s="1028">
        <v>2832</v>
      </c>
    </row>
    <row r="165" spans="97:99" ht="12.75">
      <c r="CS165" s="1027">
        <f t="shared" si="22"/>
        <v>151</v>
      </c>
      <c r="CT165" s="1028"/>
      <c r="CU165" s="1028">
        <v>2851</v>
      </c>
    </row>
    <row r="166" spans="97:99" ht="12.75">
      <c r="CS166" s="1027">
        <f t="shared" si="22"/>
        <v>152</v>
      </c>
      <c r="CT166" s="1028"/>
      <c r="CU166" s="1028">
        <v>2870</v>
      </c>
    </row>
    <row r="167" spans="97:99" ht="12.75">
      <c r="CS167" s="1027">
        <f t="shared" si="22"/>
        <v>153</v>
      </c>
      <c r="CT167" s="1028"/>
      <c r="CU167" s="1028">
        <v>2889</v>
      </c>
    </row>
    <row r="168" spans="97:99" ht="12.75">
      <c r="CS168" s="1027">
        <f t="shared" si="22"/>
        <v>154</v>
      </c>
      <c r="CT168" s="1028"/>
      <c r="CU168" s="1028">
        <v>2908</v>
      </c>
    </row>
    <row r="169" spans="97:99" ht="12.75">
      <c r="CS169" s="1027">
        <f t="shared" si="22"/>
        <v>155</v>
      </c>
      <c r="CT169" s="1028"/>
      <c r="CU169" s="1028">
        <v>2927</v>
      </c>
    </row>
    <row r="170" spans="97:99" ht="12.75">
      <c r="CS170" s="1027">
        <f t="shared" si="22"/>
        <v>156</v>
      </c>
      <c r="CT170" s="1028"/>
      <c r="CU170" s="1028">
        <v>2946</v>
      </c>
    </row>
    <row r="171" spans="97:99" ht="12.75">
      <c r="CS171" s="1027">
        <f t="shared" si="22"/>
        <v>157</v>
      </c>
      <c r="CT171" s="1028"/>
      <c r="CU171" s="1028">
        <v>2965</v>
      </c>
    </row>
    <row r="172" spans="97:99" ht="12.75">
      <c r="CS172" s="1027">
        <f t="shared" si="22"/>
        <v>158</v>
      </c>
      <c r="CT172" s="1028"/>
      <c r="CU172" s="1028">
        <v>2984</v>
      </c>
    </row>
    <row r="173" spans="97:99" ht="12.75">
      <c r="CS173" s="1027">
        <f t="shared" si="22"/>
        <v>159</v>
      </c>
      <c r="CT173" s="1028"/>
      <c r="CU173" s="1028">
        <v>3003</v>
      </c>
    </row>
    <row r="174" spans="97:99" ht="12.75">
      <c r="CS174" s="1027">
        <f t="shared" si="22"/>
        <v>160</v>
      </c>
      <c r="CT174" s="1028"/>
      <c r="CU174" s="1028">
        <v>3022</v>
      </c>
    </row>
    <row r="175" spans="97:99" ht="12.75">
      <c r="CS175" s="1027">
        <f t="shared" si="22"/>
        <v>161</v>
      </c>
      <c r="CT175" s="1028"/>
      <c r="CU175" s="1028">
        <v>3041</v>
      </c>
    </row>
    <row r="176" spans="97:99" ht="12.75">
      <c r="CS176" s="1027">
        <f t="shared" si="22"/>
        <v>162</v>
      </c>
      <c r="CT176" s="1028"/>
      <c r="CU176" s="1028">
        <v>3060</v>
      </c>
    </row>
    <row r="177" spans="97:99" ht="12.75">
      <c r="CS177" s="1027">
        <f t="shared" si="22"/>
        <v>163</v>
      </c>
      <c r="CT177" s="1028"/>
      <c r="CU177" s="1028">
        <v>3079</v>
      </c>
    </row>
    <row r="178" spans="97:99" ht="12.75">
      <c r="CS178" s="1027">
        <f t="shared" si="22"/>
        <v>164</v>
      </c>
      <c r="CT178" s="1028"/>
      <c r="CU178" s="1028">
        <v>3098</v>
      </c>
    </row>
    <row r="179" spans="97:99" ht="12.75">
      <c r="CS179" s="1027">
        <f t="shared" si="22"/>
        <v>165</v>
      </c>
      <c r="CT179" s="1028"/>
      <c r="CU179" s="1028">
        <v>3117</v>
      </c>
    </row>
    <row r="180" spans="97:99" ht="12.75">
      <c r="CS180" s="1027">
        <f t="shared" si="22"/>
        <v>166</v>
      </c>
      <c r="CT180" s="1028"/>
      <c r="CU180" s="1028">
        <v>3136</v>
      </c>
    </row>
    <row r="181" spans="97:99" ht="12.75">
      <c r="CS181" s="1027">
        <f t="shared" si="22"/>
        <v>167</v>
      </c>
      <c r="CT181" s="1028"/>
      <c r="CU181" s="1028">
        <v>3155</v>
      </c>
    </row>
    <row r="182" spans="97:99" ht="12.75">
      <c r="CS182" s="1027">
        <f t="shared" si="22"/>
        <v>168</v>
      </c>
      <c r="CT182" s="1028"/>
      <c r="CU182" s="1028">
        <v>3174</v>
      </c>
    </row>
    <row r="183" spans="97:99" ht="12.75">
      <c r="CS183" s="1027">
        <f t="shared" si="22"/>
        <v>169</v>
      </c>
      <c r="CT183" s="1028"/>
      <c r="CU183" s="1028">
        <v>3193</v>
      </c>
    </row>
    <row r="184" spans="97:99" ht="12.75">
      <c r="CS184" s="1027">
        <f t="shared" si="22"/>
        <v>170</v>
      </c>
      <c r="CT184" s="1028"/>
      <c r="CU184" s="1028">
        <v>3212</v>
      </c>
    </row>
    <row r="185" spans="97:99" ht="12.75">
      <c r="CS185" s="1027">
        <f t="shared" si="22"/>
        <v>171</v>
      </c>
      <c r="CT185" s="1028"/>
      <c r="CU185" s="1028">
        <v>3231</v>
      </c>
    </row>
    <row r="186" spans="97:99" ht="12.75">
      <c r="CS186" s="1027">
        <f t="shared" si="22"/>
        <v>172</v>
      </c>
      <c r="CT186" s="1028"/>
      <c r="CU186" s="1028">
        <v>3250</v>
      </c>
    </row>
    <row r="187" spans="97:99" ht="12.75">
      <c r="CS187" s="1027">
        <f t="shared" si="22"/>
        <v>173</v>
      </c>
      <c r="CT187" s="1028"/>
      <c r="CU187" s="1028">
        <v>3269</v>
      </c>
    </row>
    <row r="188" spans="97:99" ht="12.75">
      <c r="CS188" s="1027">
        <f t="shared" si="22"/>
        <v>174</v>
      </c>
      <c r="CT188" s="1028"/>
      <c r="CU188" s="1028">
        <v>3288</v>
      </c>
    </row>
    <row r="189" spans="97:99" ht="12.75">
      <c r="CS189" s="1027">
        <f t="shared" si="22"/>
        <v>175</v>
      </c>
      <c r="CT189" s="1028"/>
      <c r="CU189" s="1028">
        <v>3307</v>
      </c>
    </row>
    <row r="190" spans="97:99" ht="12.75">
      <c r="CS190" s="1027">
        <f t="shared" si="22"/>
        <v>176</v>
      </c>
      <c r="CT190" s="1028"/>
      <c r="CU190" s="1028">
        <v>3326</v>
      </c>
    </row>
    <row r="191" spans="97:99" ht="12.75">
      <c r="CS191" s="1027">
        <f t="shared" si="22"/>
        <v>177</v>
      </c>
      <c r="CT191" s="1028"/>
      <c r="CU191" s="1028">
        <v>3345</v>
      </c>
    </row>
    <row r="192" spans="97:99" ht="12.75">
      <c r="CS192" s="1027">
        <f t="shared" si="22"/>
        <v>178</v>
      </c>
      <c r="CT192" s="1028"/>
      <c r="CU192" s="1028">
        <v>3364</v>
      </c>
    </row>
    <row r="193" spans="97:99" ht="12.75">
      <c r="CS193" s="1027">
        <f t="shared" si="22"/>
        <v>179</v>
      </c>
      <c r="CT193" s="1028"/>
      <c r="CU193" s="1028">
        <v>3383</v>
      </c>
    </row>
    <row r="194" spans="97:99" ht="12.75">
      <c r="CS194" s="1027">
        <f t="shared" si="22"/>
        <v>180</v>
      </c>
      <c r="CT194" s="1028"/>
      <c r="CU194" s="1028">
        <v>3402</v>
      </c>
    </row>
    <row r="195" spans="97:99" ht="12.75">
      <c r="CS195" s="1027">
        <f t="shared" si="22"/>
        <v>181</v>
      </c>
      <c r="CT195" s="1028"/>
      <c r="CU195" s="1028">
        <v>3421</v>
      </c>
    </row>
    <row r="196" spans="97:99" ht="12.75">
      <c r="CS196" s="1027">
        <f t="shared" si="22"/>
        <v>182</v>
      </c>
      <c r="CT196" s="1028"/>
      <c r="CU196" s="1028">
        <v>3440</v>
      </c>
    </row>
    <row r="197" spans="97:99" ht="12.75">
      <c r="CS197" s="1027">
        <f t="shared" si="22"/>
        <v>183</v>
      </c>
      <c r="CT197" s="1028"/>
      <c r="CU197" s="1028">
        <v>3459</v>
      </c>
    </row>
    <row r="198" spans="97:99" ht="12.75">
      <c r="CS198" s="1027">
        <f t="shared" si="22"/>
        <v>184</v>
      </c>
      <c r="CT198" s="1028"/>
      <c r="CU198" s="1028">
        <v>3478</v>
      </c>
    </row>
    <row r="199" spans="97:99" ht="12.75">
      <c r="CS199" s="1027">
        <f t="shared" si="22"/>
        <v>185</v>
      </c>
      <c r="CT199" s="1028"/>
      <c r="CU199" s="1028">
        <v>3497</v>
      </c>
    </row>
    <row r="200" spans="97:99" ht="12.75">
      <c r="CS200" s="1027">
        <f t="shared" si="22"/>
        <v>186</v>
      </c>
      <c r="CT200" s="1028"/>
      <c r="CU200" s="1028">
        <v>3516</v>
      </c>
    </row>
    <row r="201" spans="97:99" ht="12.75">
      <c r="CS201" s="1027">
        <f t="shared" si="22"/>
        <v>187</v>
      </c>
      <c r="CT201" s="1028"/>
      <c r="CU201" s="1028">
        <v>3535</v>
      </c>
    </row>
    <row r="202" spans="97:99" ht="12.75">
      <c r="CS202" s="1027">
        <f t="shared" si="22"/>
        <v>188</v>
      </c>
      <c r="CT202" s="1028"/>
      <c r="CU202" s="1028">
        <v>3554</v>
      </c>
    </row>
    <row r="203" spans="97:99" ht="12.75">
      <c r="CS203" s="1027">
        <f t="shared" si="22"/>
        <v>189</v>
      </c>
      <c r="CT203" s="1028"/>
      <c r="CU203" s="1028">
        <v>3573</v>
      </c>
    </row>
    <row r="204" spans="97:99" ht="12.75">
      <c r="CS204" s="1027">
        <f t="shared" si="22"/>
        <v>190</v>
      </c>
      <c r="CT204" s="1028"/>
      <c r="CU204" s="1028">
        <v>3592</v>
      </c>
    </row>
    <row r="205" spans="97:99" ht="12.75">
      <c r="CS205" s="1027">
        <f t="shared" si="22"/>
        <v>191</v>
      </c>
      <c r="CT205" s="1028"/>
      <c r="CU205" s="1028">
        <v>3611</v>
      </c>
    </row>
    <row r="206" spans="97:99" ht="12.75">
      <c r="CS206" s="1027">
        <f t="shared" si="22"/>
        <v>192</v>
      </c>
      <c r="CT206" s="1028"/>
      <c r="CU206" s="1028">
        <v>3630</v>
      </c>
    </row>
    <row r="207" spans="97:99" ht="12.75">
      <c r="CS207" s="1027">
        <f t="shared" si="22"/>
        <v>193</v>
      </c>
      <c r="CT207" s="1028"/>
      <c r="CU207" s="1028">
        <v>3649</v>
      </c>
    </row>
    <row r="208" spans="97:99" ht="12.75">
      <c r="CS208" s="1027">
        <f t="shared" si="22"/>
        <v>194</v>
      </c>
      <c r="CT208" s="1028"/>
      <c r="CU208" s="1028">
        <v>3668</v>
      </c>
    </row>
    <row r="209" spans="97:99" ht="12.75">
      <c r="CS209" s="1027">
        <f aca="true" t="shared" si="23" ref="CS209:CS231">CS208+1</f>
        <v>195</v>
      </c>
      <c r="CT209" s="1028"/>
      <c r="CU209" s="1028">
        <v>3687</v>
      </c>
    </row>
    <row r="210" spans="97:99" ht="12.75">
      <c r="CS210" s="1027">
        <f t="shared" si="23"/>
        <v>196</v>
      </c>
      <c r="CT210" s="1028"/>
      <c r="CU210" s="1028">
        <v>3706</v>
      </c>
    </row>
    <row r="211" spans="97:99" ht="12.75">
      <c r="CS211" s="1027">
        <f t="shared" si="23"/>
        <v>197</v>
      </c>
      <c r="CT211" s="1028"/>
      <c r="CU211" s="1028">
        <v>3725</v>
      </c>
    </row>
    <row r="212" spans="97:99" ht="12.75">
      <c r="CS212" s="1027">
        <f t="shared" si="23"/>
        <v>198</v>
      </c>
      <c r="CT212" s="1028"/>
      <c r="CU212" s="1028">
        <v>3744</v>
      </c>
    </row>
    <row r="213" spans="97:99" ht="12.75">
      <c r="CS213" s="1027">
        <f t="shared" si="23"/>
        <v>199</v>
      </c>
      <c r="CT213" s="1028"/>
      <c r="CU213" s="1028">
        <v>3763</v>
      </c>
    </row>
    <row r="214" spans="97:99" ht="12.75">
      <c r="CS214" s="1027">
        <f t="shared" si="23"/>
        <v>200</v>
      </c>
      <c r="CT214" s="1028"/>
      <c r="CU214" s="1028">
        <v>3782</v>
      </c>
    </row>
    <row r="215" spans="97:99" ht="12.75">
      <c r="CS215" s="1027">
        <f t="shared" si="23"/>
        <v>201</v>
      </c>
      <c r="CT215" s="1028"/>
      <c r="CU215" s="1028">
        <v>3801</v>
      </c>
    </row>
    <row r="216" spans="97:99" ht="12.75">
      <c r="CS216" s="1027">
        <f t="shared" si="23"/>
        <v>202</v>
      </c>
      <c r="CT216" s="1028"/>
      <c r="CU216" s="1028">
        <v>3820</v>
      </c>
    </row>
    <row r="217" spans="97:99" ht="12.75">
      <c r="CS217" s="1027">
        <f t="shared" si="23"/>
        <v>203</v>
      </c>
      <c r="CT217" s="1028"/>
      <c r="CU217" s="1028">
        <v>3839</v>
      </c>
    </row>
    <row r="218" spans="97:99" ht="12.75">
      <c r="CS218" s="1027">
        <f t="shared" si="23"/>
        <v>204</v>
      </c>
      <c r="CT218" s="1028"/>
      <c r="CU218" s="1028">
        <v>3858</v>
      </c>
    </row>
    <row r="219" spans="97:99" ht="12.75">
      <c r="CS219" s="1027">
        <f t="shared" si="23"/>
        <v>205</v>
      </c>
      <c r="CT219" s="1028"/>
      <c r="CU219" s="1028">
        <v>3877</v>
      </c>
    </row>
    <row r="220" spans="97:99" ht="12.75">
      <c r="CS220" s="1027">
        <f t="shared" si="23"/>
        <v>206</v>
      </c>
      <c r="CT220" s="1028"/>
      <c r="CU220" s="1028">
        <v>3896</v>
      </c>
    </row>
    <row r="221" spans="97:99" ht="12.75">
      <c r="CS221" s="1027">
        <f t="shared" si="23"/>
        <v>207</v>
      </c>
      <c r="CT221" s="1028"/>
      <c r="CU221" s="1028">
        <v>3915</v>
      </c>
    </row>
    <row r="222" spans="97:99" ht="12.75">
      <c r="CS222" s="1027">
        <f t="shared" si="23"/>
        <v>208</v>
      </c>
      <c r="CT222" s="1028"/>
      <c r="CU222" s="1028">
        <v>3934</v>
      </c>
    </row>
    <row r="223" spans="97:99" ht="12.75">
      <c r="CS223" s="1027">
        <f t="shared" si="23"/>
        <v>209</v>
      </c>
      <c r="CT223" s="1028"/>
      <c r="CU223" s="1028">
        <v>3953</v>
      </c>
    </row>
    <row r="224" spans="97:99" ht="12.75">
      <c r="CS224" s="1027">
        <f t="shared" si="23"/>
        <v>210</v>
      </c>
      <c r="CT224" s="1028"/>
      <c r="CU224" s="1028">
        <v>3972</v>
      </c>
    </row>
    <row r="225" spans="97:99" ht="12.75">
      <c r="CS225" s="1027">
        <f t="shared" si="23"/>
        <v>211</v>
      </c>
      <c r="CT225" s="1028"/>
      <c r="CU225" s="1028">
        <v>3991</v>
      </c>
    </row>
    <row r="226" spans="97:99" ht="12.75">
      <c r="CS226" s="1027">
        <f t="shared" si="23"/>
        <v>212</v>
      </c>
      <c r="CT226" s="1028"/>
      <c r="CU226" s="1028">
        <v>4010</v>
      </c>
    </row>
    <row r="227" spans="97:99" ht="12.75">
      <c r="CS227" s="1027">
        <f t="shared" si="23"/>
        <v>213</v>
      </c>
      <c r="CT227" s="1028"/>
      <c r="CU227" s="1028">
        <v>4029</v>
      </c>
    </row>
    <row r="228" spans="97:99" ht="12.75">
      <c r="CS228" s="1027">
        <f t="shared" si="23"/>
        <v>214</v>
      </c>
      <c r="CT228" s="1028"/>
      <c r="CU228" s="1028">
        <v>4048</v>
      </c>
    </row>
    <row r="229" spans="97:99" ht="12.75">
      <c r="CS229" s="1027">
        <f t="shared" si="23"/>
        <v>215</v>
      </c>
      <c r="CT229" s="1028"/>
      <c r="CU229" s="1028">
        <v>4067</v>
      </c>
    </row>
    <row r="230" spans="97:99" ht="12.75">
      <c r="CS230" s="1027">
        <f t="shared" si="23"/>
        <v>216</v>
      </c>
      <c r="CT230" s="1028"/>
      <c r="CU230" s="1028">
        <v>4086</v>
      </c>
    </row>
    <row r="231" spans="97:99" ht="12.75">
      <c r="CS231" s="1027">
        <f t="shared" si="23"/>
        <v>217</v>
      </c>
      <c r="CT231" s="1028"/>
      <c r="CU231" s="1028">
        <v>4105</v>
      </c>
    </row>
  </sheetData>
  <sheetProtection password="D3F9" sheet="1" objects="1" scenarios="1"/>
  <mergeCells count="26">
    <mergeCell ref="I44:J44"/>
    <mergeCell ref="CV11:CV14"/>
    <mergeCell ref="CR11:CR14"/>
    <mergeCell ref="CQ11:CQ14"/>
    <mergeCell ref="CP11:CP14"/>
    <mergeCell ref="I13:I14"/>
    <mergeCell ref="J13:J14"/>
    <mergeCell ref="G11:J12"/>
    <mergeCell ref="E13:E14"/>
    <mergeCell ref="F13:F14"/>
    <mergeCell ref="G13:G14"/>
    <mergeCell ref="H13:H14"/>
    <mergeCell ref="C34:D34"/>
    <mergeCell ref="C20:D20"/>
    <mergeCell ref="C21:D21"/>
    <mergeCell ref="C22:D22"/>
    <mergeCell ref="C23:D23"/>
    <mergeCell ref="C24:D24"/>
    <mergeCell ref="BF3:BG3"/>
    <mergeCell ref="BM3:BN3"/>
    <mergeCell ref="BT3:BU3"/>
    <mergeCell ref="CN3:CO3"/>
    <mergeCell ref="AD3:AE3"/>
    <mergeCell ref="AK3:AL3"/>
    <mergeCell ref="AR3:AS3"/>
    <mergeCell ref="AY3:AZ3"/>
  </mergeCells>
  <conditionalFormatting sqref="K40:CM40">
    <cfRule type="expression" priority="1" dxfId="1" stopIfTrue="1">
      <formula>K$52="Other"</formula>
    </cfRule>
    <cfRule type="expression" priority="2" dxfId="0" stopIfTrue="1">
      <formula>K$52="Residential"</formula>
    </cfRule>
  </conditionalFormatting>
  <dataValidations count="10">
    <dataValidation type="decimal" allowBlank="1" showInputMessage="1" showErrorMessage="1" error="Total Number of Units of Service Provided must be greater than zero but less than or equal to Number of Units of Service Available_x000a_" sqref="CN39:CO40">
      <formula1>0</formula1>
      <formula2>CN37</formula2>
    </dataValidation>
    <dataValidation type="whole" operator="greaterThanOrEqual" allowBlank="1" showInputMessage="1" showErrorMessage="1" error="Total Number of Units of Service Available must be a whole number." sqref="K39:CM39">
      <formula1>0</formula1>
    </dataValidation>
    <dataValidation type="whole" operator="greaterThanOrEqual" allowBlank="1" showInputMessage="1" showErrorMessage="1" error="Number of HCSIS Units Authorized must be a whole number." sqref="K37:CM37">
      <formula1>0</formula1>
    </dataValidation>
    <dataValidation type="decimal" operator="greaterThanOrEqual" allowBlank="1" showInputMessage="1" showErrorMessage="1" error="Total Number of Units of Service Available must be greater than or equal to Total Number of Units of Service Provided_x000a_" sqref="CN37:CO37">
      <formula1>CN39</formula1>
    </dataValidation>
    <dataValidation type="decimal" operator="greaterThanOrEqual" allowBlank="1" showInputMessage="1" showErrorMessage="1" error="Contribution/Revenue Offset must be greater or equal to zero" sqref="CN32:CO32">
      <formula1>0</formula1>
    </dataValidation>
    <dataValidation type="decimal" operator="greaterThanOrEqual" allowBlank="1" showInputMessage="1" showErrorMessage="1" sqref="E47:I47 K44:CO44 K47:CO47">
      <formula1>0</formula1>
    </dataValidation>
    <dataValidation operator="greaterThan" allowBlank="1" showInputMessage="1" showErrorMessage="1" sqref="K41:CO41"/>
    <dataValidation type="decimal" allowBlank="1" showInputMessage="1" showErrorMessage="1" sqref="K34:CO34">
      <formula1>0</formula1>
      <formula2>9.99999999999999E+30</formula2>
    </dataValidation>
    <dataValidation operator="greaterThanOrEqual" allowBlank="1" showInputMessage="1" showErrorMessage="1" error="Contribution/Revenue Offset must be greater or equal to zero" sqref="I32 K32:CM32"/>
    <dataValidation type="list" allowBlank="1" showInputMessage="1" showErrorMessage="1" sqref="J50">
      <formula1>$K$51:$K$52</formula1>
    </dataValidation>
  </dataValidations>
  <printOptions/>
  <pageMargins left="0.25" right="0.25" top="0.43" bottom="0.25" header="0.63" footer="0"/>
  <pageSetup horizontalDpi="600" verticalDpi="600" orientation="landscape" scale="75" r:id="rId4"/>
  <headerFooter alignWithMargins="0">
    <oddHeader>&amp;LCommonwealth of Pennsylvania
Office of Developmental Programs
Cost Report for the Consolidated Waiver Program</oddHeader>
    <oddFooter>&amp;LEffective: 7/1/2016&amp;C&amp;P of &amp;N&amp;RVersion 12.0</oddFooter>
  </headerFooter>
  <colBreaks count="2" manualBreakCount="2">
    <brk id="10" min="1" max="16383" man="1"/>
    <brk id="17" min="1" max="16383" man="1"/>
  </colBreaks>
  <ignoredErrors>
    <ignoredError sqref="CR44" formulaRange="1"/>
  </ignoredErrors>
  <drawing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56"/>
  <sheetViews>
    <sheetView showGridLines="0" showZeros="0" zoomScale="85" zoomScaleNormal="85" zoomScaleSheetLayoutView="75" workbookViewId="0" topLeftCell="B1">
      <selection activeCell="H1" sqref="H1"/>
    </sheetView>
  </sheetViews>
  <sheetFormatPr defaultColWidth="8.8515625" defaultRowHeight="12.75"/>
  <cols>
    <col min="1" max="1" width="3.7109375" style="34" hidden="1" customWidth="1"/>
    <col min="2" max="2" width="3.7109375" style="34" customWidth="1"/>
    <col min="3" max="3" width="2.57421875" style="34" customWidth="1"/>
    <col min="4" max="4" width="11.28125" style="34" customWidth="1"/>
    <col min="5" max="5" width="0.9921875" style="34" customWidth="1"/>
    <col min="6" max="6" width="5.28125" style="34" customWidth="1"/>
    <col min="7" max="7" width="4.7109375" style="34" customWidth="1"/>
    <col min="8" max="8" width="2.140625" style="34" customWidth="1"/>
    <col min="9" max="9" width="8.7109375" style="34" customWidth="1"/>
    <col min="10" max="10" width="10.7109375" style="34" customWidth="1"/>
    <col min="11" max="11" width="11.7109375" style="34" customWidth="1"/>
    <col min="12" max="12" width="10.7109375" style="34" customWidth="1"/>
    <col min="13" max="13" width="4.421875" style="34" customWidth="1"/>
    <col min="14" max="14" width="10.7109375" style="34" customWidth="1"/>
    <col min="15" max="15" width="10.8515625" style="34" customWidth="1"/>
    <col min="16" max="17" width="22.57421875" style="34" customWidth="1"/>
    <col min="18" max="18" width="22.421875" style="34" customWidth="1"/>
    <col min="19" max="16384" width="8.8515625" style="34" customWidth="1"/>
  </cols>
  <sheetData>
    <row r="1" ht="15" customHeight="1"/>
    <row r="2" spans="16:18" ht="15" customHeight="1">
      <c r="P2" s="148" t="s">
        <v>242</v>
      </c>
      <c r="Q2" s="739">
        <f>'Certification Page'!$E$8</f>
        <v>0</v>
      </c>
      <c r="R2" s="329"/>
    </row>
    <row r="3" spans="16:18" ht="15" customHeight="1">
      <c r="P3" s="148" t="s">
        <v>59</v>
      </c>
      <c r="Q3" s="643">
        <f>'Certification Page'!$T$8</f>
        <v>0</v>
      </c>
      <c r="R3" s="643"/>
    </row>
    <row r="4" spans="16:18" ht="15" customHeight="1">
      <c r="P4" s="148" t="s">
        <v>133</v>
      </c>
      <c r="Q4" s="330" t="str">
        <f>TEXT('Certification Page'!$H$11,"MM/dd/YYYY")&amp;" to "&amp;TEXT('Certification Page'!$L$11,"MM/dd/YYYY")</f>
        <v>01/00/1900 to 06/30/2016</v>
      </c>
      <c r="R4" s="330"/>
    </row>
    <row r="5" spans="16:18" ht="12.75" customHeight="1">
      <c r="P5" s="148" t="s">
        <v>381</v>
      </c>
      <c r="Q5" s="330" t="str">
        <f>'Certification Page'!$P$49&amp;" of "&amp;'Certification Page'!$R$49</f>
        <v>1 of 1</v>
      </c>
      <c r="R5" s="330"/>
    </row>
    <row r="6" spans="2:17" ht="15.75">
      <c r="B6" s="154" t="s">
        <v>141</v>
      </c>
      <c r="C6" s="157"/>
      <c r="D6" s="155"/>
      <c r="E6" s="155"/>
      <c r="F6" s="155"/>
      <c r="G6" s="155"/>
      <c r="H6" s="155"/>
      <c r="I6" s="155"/>
      <c r="J6" s="155"/>
      <c r="K6" s="155"/>
      <c r="L6" s="155"/>
      <c r="M6" s="155"/>
      <c r="N6" s="155"/>
      <c r="O6" s="155"/>
      <c r="P6" s="155"/>
      <c r="Q6" s="157"/>
    </row>
    <row r="7" spans="2:18" ht="13.5" customHeight="1">
      <c r="B7" s="37"/>
      <c r="C7" s="37"/>
      <c r="D7" s="37"/>
      <c r="E7" s="37"/>
      <c r="F7" s="37"/>
      <c r="G7" s="37"/>
      <c r="H7" s="37"/>
      <c r="I7" s="37"/>
      <c r="J7" s="37"/>
      <c r="K7" s="37"/>
      <c r="L7" s="37"/>
      <c r="M7" s="37"/>
      <c r="N7" s="37"/>
      <c r="O7" s="37"/>
      <c r="P7" s="37"/>
      <c r="Q7" s="37"/>
      <c r="R7" s="37"/>
    </row>
    <row r="8" spans="2:18" ht="13.5" thickBot="1">
      <c r="B8" s="37"/>
      <c r="C8" s="37"/>
      <c r="D8" s="37"/>
      <c r="E8" s="37"/>
      <c r="F8" s="37"/>
      <c r="G8" s="37"/>
      <c r="H8" s="37"/>
      <c r="I8" s="37"/>
      <c r="J8" s="37"/>
      <c r="K8" s="37"/>
      <c r="L8" s="37"/>
      <c r="M8" s="37"/>
      <c r="N8" s="37"/>
      <c r="O8" s="89"/>
      <c r="P8" s="43" t="s">
        <v>126</v>
      </c>
      <c r="Q8" s="43" t="s">
        <v>127</v>
      </c>
      <c r="R8" s="43" t="s">
        <v>128</v>
      </c>
    </row>
    <row r="9" spans="2:18" ht="105.75" customHeight="1" thickBot="1">
      <c r="B9" s="1168" t="s">
        <v>570</v>
      </c>
      <c r="C9" s="1169"/>
      <c r="D9" s="1169"/>
      <c r="E9" s="1169"/>
      <c r="F9" s="1169"/>
      <c r="G9" s="1169"/>
      <c r="H9" s="1169"/>
      <c r="I9" s="1169"/>
      <c r="J9" s="1169"/>
      <c r="K9" s="1169"/>
      <c r="L9" s="1169"/>
      <c r="M9" s="1169"/>
      <c r="N9" s="1169"/>
      <c r="O9" s="1169"/>
      <c r="P9" s="657" t="s">
        <v>476</v>
      </c>
      <c r="Q9" s="658" t="s">
        <v>490</v>
      </c>
      <c r="R9" s="551" t="s">
        <v>794</v>
      </c>
    </row>
    <row r="10" spans="2:18" ht="6.75" customHeight="1">
      <c r="B10" s="159"/>
      <c r="C10" s="153"/>
      <c r="D10" s="153"/>
      <c r="E10" s="153"/>
      <c r="F10" s="153"/>
      <c r="G10" s="153"/>
      <c r="H10" s="153"/>
      <c r="I10" s="153"/>
      <c r="J10" s="153"/>
      <c r="K10" s="153"/>
      <c r="L10" s="153"/>
      <c r="M10" s="153"/>
      <c r="N10" s="153"/>
      <c r="O10" s="153"/>
      <c r="P10" s="408"/>
      <c r="Q10" s="408"/>
      <c r="R10" s="409"/>
    </row>
    <row r="11" spans="2:18" ht="8.25" customHeight="1">
      <c r="B11" s="307"/>
      <c r="C11" s="62"/>
      <c r="D11" s="37"/>
      <c r="E11" s="37"/>
      <c r="F11" s="37"/>
      <c r="G11" s="37"/>
      <c r="H11" s="37"/>
      <c r="I11" s="37"/>
      <c r="J11" s="37"/>
      <c r="K11" s="37"/>
      <c r="L11" s="37"/>
      <c r="M11" s="37"/>
      <c r="N11" s="37"/>
      <c r="O11" s="37"/>
      <c r="P11" s="410"/>
      <c r="Q11" s="410"/>
      <c r="R11" s="411"/>
    </row>
    <row r="12" spans="1:18" ht="12.75" customHeight="1">
      <c r="A12" s="34">
        <f>ROW()</f>
        <v>12</v>
      </c>
      <c r="B12" s="303">
        <v>1</v>
      </c>
      <c r="C12" s="78"/>
      <c r="D12" s="128" t="s">
        <v>422</v>
      </c>
      <c r="E12" s="128"/>
      <c r="F12" s="128"/>
      <c r="G12" s="128"/>
      <c r="H12" s="128"/>
      <c r="I12" s="128"/>
      <c r="J12" s="128"/>
      <c r="K12" s="128"/>
      <c r="L12" s="128"/>
      <c r="M12" s="128"/>
      <c r="N12" s="128"/>
      <c r="O12" s="128"/>
      <c r="P12" s="429"/>
      <c r="Q12" s="429"/>
      <c r="R12" s="430"/>
    </row>
    <row r="13" spans="1:18" ht="12.75">
      <c r="A13" s="34">
        <f>ROW()</f>
        <v>13</v>
      </c>
      <c r="B13" s="126"/>
      <c r="C13" s="134"/>
      <c r="D13" s="1080" t="s">
        <v>403</v>
      </c>
      <c r="E13" s="1172"/>
      <c r="F13" s="1172"/>
      <c r="G13" s="1172"/>
      <c r="H13" s="1172"/>
      <c r="I13" s="1172"/>
      <c r="J13" s="1172"/>
      <c r="K13" s="1172"/>
      <c r="L13" s="1172"/>
      <c r="M13" s="1172"/>
      <c r="N13" s="1172"/>
      <c r="O13" s="1172"/>
      <c r="P13" s="475"/>
      <c r="Q13" s="601">
        <f>P13</f>
        <v>0</v>
      </c>
      <c r="R13" s="476"/>
    </row>
    <row r="14" spans="1:18" ht="12.75" customHeight="1">
      <c r="A14" s="34">
        <f>ROW()</f>
        <v>14</v>
      </c>
      <c r="B14" s="126"/>
      <c r="C14" s="128"/>
      <c r="D14" s="1085" t="s">
        <v>404</v>
      </c>
      <c r="E14" s="1085"/>
      <c r="F14" s="1085"/>
      <c r="G14" s="1085"/>
      <c r="H14" s="1085"/>
      <c r="I14" s="1085"/>
      <c r="J14" s="1085"/>
      <c r="K14" s="1085"/>
      <c r="L14" s="1085"/>
      <c r="M14" s="1085"/>
      <c r="N14" s="1085"/>
      <c r="O14" s="1085"/>
      <c r="P14" s="477"/>
      <c r="Q14" s="587">
        <f>P14</f>
        <v>0</v>
      </c>
      <c r="R14" s="478"/>
    </row>
    <row r="15" spans="1:18" ht="12.75" customHeight="1">
      <c r="A15" s="34">
        <f>ROW()</f>
        <v>15</v>
      </c>
      <c r="B15" s="126"/>
      <c r="C15" s="128"/>
      <c r="D15" s="1085" t="s">
        <v>832</v>
      </c>
      <c r="E15" s="1085"/>
      <c r="F15" s="1085"/>
      <c r="G15" s="1085"/>
      <c r="H15" s="1085"/>
      <c r="I15" s="1085"/>
      <c r="J15" s="1085"/>
      <c r="K15" s="1085"/>
      <c r="L15" s="1085"/>
      <c r="M15" s="1085"/>
      <c r="N15" s="1085"/>
      <c r="O15" s="1085"/>
      <c r="P15" s="477"/>
      <c r="Q15" s="587">
        <f>P15</f>
        <v>0</v>
      </c>
      <c r="R15" s="478"/>
    </row>
    <row r="16" spans="1:18" ht="12.75" customHeight="1">
      <c r="A16" s="34">
        <f>ROW()</f>
        <v>16</v>
      </c>
      <c r="B16" s="126"/>
      <c r="C16" s="128"/>
      <c r="D16" s="1085" t="s">
        <v>724</v>
      </c>
      <c r="E16" s="1085"/>
      <c r="F16" s="1085"/>
      <c r="G16" s="1085"/>
      <c r="H16" s="1085"/>
      <c r="I16" s="1085"/>
      <c r="J16" s="1085"/>
      <c r="K16" s="1085"/>
      <c r="L16" s="1085"/>
      <c r="M16" s="1085"/>
      <c r="N16" s="1085"/>
      <c r="O16" s="1085"/>
      <c r="P16" s="477"/>
      <c r="Q16" s="1152"/>
      <c r="R16" s="1153"/>
    </row>
    <row r="17" spans="1:18" ht="12.75" customHeight="1">
      <c r="A17" s="34">
        <f>ROW()</f>
        <v>17</v>
      </c>
      <c r="B17" s="126">
        <v>2</v>
      </c>
      <c r="C17" s="128"/>
      <c r="D17" s="128" t="s">
        <v>262</v>
      </c>
      <c r="E17" s="128"/>
      <c r="F17" s="128"/>
      <c r="G17" s="128"/>
      <c r="H17" s="128"/>
      <c r="I17" s="128"/>
      <c r="J17" s="128"/>
      <c r="K17" s="128"/>
      <c r="L17" s="128"/>
      <c r="M17" s="128"/>
      <c r="N17" s="128"/>
      <c r="O17" s="128"/>
      <c r="P17" s="477"/>
      <c r="Q17" s="1154"/>
      <c r="R17" s="1155"/>
    </row>
    <row r="18" spans="1:18" ht="12.75" customHeight="1">
      <c r="A18" s="34">
        <f>ROW()</f>
        <v>18</v>
      </c>
      <c r="B18" s="126">
        <v>3</v>
      </c>
      <c r="C18" s="128"/>
      <c r="D18" s="128" t="s">
        <v>68</v>
      </c>
      <c r="E18" s="128"/>
      <c r="F18" s="128"/>
      <c r="G18" s="128"/>
      <c r="H18" s="128"/>
      <c r="I18" s="128"/>
      <c r="J18" s="128"/>
      <c r="K18" s="128"/>
      <c r="L18" s="128"/>
      <c r="M18" s="128"/>
      <c r="N18" s="128"/>
      <c r="O18" s="128"/>
      <c r="P18" s="477"/>
      <c r="Q18" s="479"/>
      <c r="R18" s="478"/>
    </row>
    <row r="19" spans="1:18" ht="12.75" customHeight="1">
      <c r="A19" s="34">
        <f>ROW()</f>
        <v>19</v>
      </c>
      <c r="B19" s="126">
        <v>4</v>
      </c>
      <c r="C19" s="128"/>
      <c r="D19" s="128" t="s">
        <v>69</v>
      </c>
      <c r="E19" s="128"/>
      <c r="F19" s="128"/>
      <c r="G19" s="128"/>
      <c r="H19" s="128"/>
      <c r="I19" s="128"/>
      <c r="J19" s="128"/>
      <c r="K19" s="128"/>
      <c r="L19" s="128"/>
      <c r="M19" s="128"/>
      <c r="N19" s="128"/>
      <c r="O19" s="128"/>
      <c r="P19" s="477"/>
      <c r="Q19" s="1152"/>
      <c r="R19" s="1153"/>
    </row>
    <row r="20" spans="1:18" ht="12.75" customHeight="1">
      <c r="A20" s="34">
        <f>ROW()</f>
        <v>20</v>
      </c>
      <c r="B20" s="126">
        <v>5</v>
      </c>
      <c r="C20" s="128"/>
      <c r="D20" s="128" t="s">
        <v>503</v>
      </c>
      <c r="E20" s="128"/>
      <c r="F20" s="128"/>
      <c r="G20" s="128"/>
      <c r="H20" s="128"/>
      <c r="I20" s="128"/>
      <c r="J20" s="128"/>
      <c r="K20" s="128"/>
      <c r="L20" s="128"/>
      <c r="M20" s="128"/>
      <c r="N20" s="128"/>
      <c r="O20" s="128"/>
      <c r="P20" s="477"/>
      <c r="Q20" s="1154"/>
      <c r="R20" s="1155"/>
    </row>
    <row r="21" spans="1:18" ht="12.75" customHeight="1">
      <c r="A21" s="34">
        <f>ROW()</f>
        <v>21</v>
      </c>
      <c r="B21" s="143">
        <v>6</v>
      </c>
      <c r="C21" s="128"/>
      <c r="D21" s="261" t="s">
        <v>477</v>
      </c>
      <c r="E21" s="261"/>
      <c r="F21" s="261"/>
      <c r="G21" s="261"/>
      <c r="H21" s="261"/>
      <c r="I21" s="261"/>
      <c r="J21" s="261"/>
      <c r="K21" s="128"/>
      <c r="L21" s="128"/>
      <c r="M21" s="128"/>
      <c r="N21" s="128"/>
      <c r="O21" s="128"/>
      <c r="P21" s="477"/>
      <c r="Q21" s="479"/>
      <c r="R21" s="478"/>
    </row>
    <row r="22" spans="1:18" ht="12.75" customHeight="1">
      <c r="A22" s="34">
        <f>ROW()</f>
        <v>22</v>
      </c>
      <c r="B22" s="126">
        <v>7</v>
      </c>
      <c r="C22" s="37"/>
      <c r="D22" s="37" t="s">
        <v>70</v>
      </c>
      <c r="E22" s="37"/>
      <c r="F22" s="37"/>
      <c r="G22" s="37"/>
      <c r="H22" s="37"/>
      <c r="I22" s="37"/>
      <c r="J22" s="37"/>
      <c r="K22" s="37"/>
      <c r="L22" s="37"/>
      <c r="M22" s="37"/>
      <c r="N22" s="37"/>
      <c r="O22" s="37"/>
      <c r="P22" s="477"/>
      <c r="Q22" s="479"/>
      <c r="R22" s="478"/>
    </row>
    <row r="23" spans="1:18" ht="12" customHeight="1">
      <c r="A23" s="34">
        <f>ROW()</f>
        <v>23</v>
      </c>
      <c r="B23" s="126">
        <v>8</v>
      </c>
      <c r="C23" s="128"/>
      <c r="D23" s="128" t="s">
        <v>739</v>
      </c>
      <c r="E23" s="128"/>
      <c r="F23" s="128"/>
      <c r="G23" s="128"/>
      <c r="H23" s="128"/>
      <c r="I23" s="128"/>
      <c r="J23" s="128"/>
      <c r="K23" s="128"/>
      <c r="L23" s="128"/>
      <c r="M23" s="128"/>
      <c r="N23" s="128"/>
      <c r="O23" s="128"/>
      <c r="P23" s="477"/>
      <c r="Q23" s="479"/>
      <c r="R23" s="478"/>
    </row>
    <row r="24" spans="1:18" ht="9" customHeight="1">
      <c r="A24" s="34">
        <f>ROW()</f>
        <v>24</v>
      </c>
      <c r="B24" s="162"/>
      <c r="C24" s="37"/>
      <c r="D24" s="37"/>
      <c r="E24" s="37"/>
      <c r="F24" s="37"/>
      <c r="G24" s="37"/>
      <c r="H24" s="37"/>
      <c r="I24" s="37"/>
      <c r="J24" s="37"/>
      <c r="K24" s="37"/>
      <c r="L24" s="37"/>
      <c r="M24" s="37"/>
      <c r="N24" s="37"/>
      <c r="O24" s="37"/>
      <c r="P24" s="480"/>
      <c r="Q24" s="481"/>
      <c r="R24" s="482"/>
    </row>
    <row r="25" spans="1:18" ht="6.75" customHeight="1">
      <c r="A25" s="34">
        <f>ROW()</f>
        <v>25</v>
      </c>
      <c r="B25" s="307"/>
      <c r="C25" s="62"/>
      <c r="D25" s="37"/>
      <c r="E25" s="37"/>
      <c r="F25" s="37"/>
      <c r="G25" s="37"/>
      <c r="H25" s="37"/>
      <c r="I25" s="37"/>
      <c r="J25" s="37"/>
      <c r="K25" s="37"/>
      <c r="L25" s="37"/>
      <c r="M25" s="37"/>
      <c r="N25" s="37"/>
      <c r="O25" s="37"/>
      <c r="P25" s="483"/>
      <c r="Q25" s="484"/>
      <c r="R25" s="485"/>
    </row>
    <row r="26" spans="1:18" ht="12.75" customHeight="1">
      <c r="A26" s="34">
        <f>ROW()</f>
        <v>26</v>
      </c>
      <c r="B26" s="303">
        <v>9</v>
      </c>
      <c r="C26" s="78"/>
      <c r="D26" s="128" t="s">
        <v>564</v>
      </c>
      <c r="E26" s="128"/>
      <c r="F26" s="128"/>
      <c r="G26" s="128"/>
      <c r="H26" s="261" t="s">
        <v>72</v>
      </c>
      <c r="I26" s="261"/>
      <c r="J26" s="261"/>
      <c r="K26" s="128"/>
      <c r="L26" s="128"/>
      <c r="M26" s="128"/>
      <c r="N26" s="128"/>
      <c r="O26" s="128"/>
      <c r="P26" s="486"/>
      <c r="Q26" s="486"/>
      <c r="R26" s="487"/>
    </row>
    <row r="27" spans="1:18" ht="12.75" customHeight="1">
      <c r="A27" s="34">
        <f>ROW()</f>
        <v>27</v>
      </c>
      <c r="B27" s="126"/>
      <c r="C27" s="134"/>
      <c r="D27" s="134" t="s">
        <v>468</v>
      </c>
      <c r="E27" s="134"/>
      <c r="F27" s="134"/>
      <c r="G27" s="134"/>
      <c r="H27" s="134"/>
      <c r="I27" s="134"/>
      <c r="J27" s="134"/>
      <c r="K27" s="134"/>
      <c r="L27" s="134"/>
      <c r="M27" s="134"/>
      <c r="N27" s="134"/>
      <c r="O27" s="134"/>
      <c r="P27" s="475"/>
      <c r="Q27" s="488"/>
      <c r="R27" s="476"/>
    </row>
    <row r="28" spans="1:18" ht="12.75" customHeight="1">
      <c r="A28" s="34">
        <f>ROW()</f>
        <v>28</v>
      </c>
      <c r="B28" s="126"/>
      <c r="C28" s="161"/>
      <c r="D28" s="161" t="s">
        <v>469</v>
      </c>
      <c r="E28" s="161"/>
      <c r="F28" s="161"/>
      <c r="G28" s="161"/>
      <c r="H28" s="161"/>
      <c r="I28" s="161"/>
      <c r="J28" s="161"/>
      <c r="K28" s="161"/>
      <c r="L28" s="161"/>
      <c r="M28" s="161"/>
      <c r="N28" s="161"/>
      <c r="O28" s="161"/>
      <c r="P28" s="489"/>
      <c r="Q28" s="490"/>
      <c r="R28" s="491"/>
    </row>
    <row r="29" spans="1:18" ht="12.75" customHeight="1">
      <c r="A29" s="34">
        <f>ROW()</f>
        <v>29</v>
      </c>
      <c r="B29" s="140">
        <v>10</v>
      </c>
      <c r="C29" s="78"/>
      <c r="D29" s="261" t="s">
        <v>402</v>
      </c>
      <c r="E29" s="128"/>
      <c r="F29" s="128"/>
      <c r="G29" s="128"/>
      <c r="H29" s="128"/>
      <c r="I29" s="128"/>
      <c r="J29" s="128"/>
      <c r="K29" s="128"/>
      <c r="L29" s="128"/>
      <c r="M29" s="128"/>
      <c r="N29" s="128"/>
      <c r="O29" s="128"/>
      <c r="P29" s="492"/>
      <c r="Q29" s="492"/>
      <c r="R29" s="493"/>
    </row>
    <row r="30" spans="1:18" ht="12.75" customHeight="1">
      <c r="A30" s="34">
        <f>ROW()</f>
        <v>30</v>
      </c>
      <c r="B30" s="126"/>
      <c r="C30" s="134"/>
      <c r="D30" s="134" t="s">
        <v>460</v>
      </c>
      <c r="E30" s="134"/>
      <c r="F30" s="134"/>
      <c r="G30" s="134"/>
      <c r="H30" s="134"/>
      <c r="I30" s="134"/>
      <c r="J30" s="134"/>
      <c r="K30" s="134"/>
      <c r="L30" s="134"/>
      <c r="M30" s="134"/>
      <c r="N30" s="134"/>
      <c r="O30" s="128"/>
      <c r="P30" s="494"/>
      <c r="Q30" s="492"/>
      <c r="R30" s="493"/>
    </row>
    <row r="31" spans="1:18" ht="12.75" customHeight="1">
      <c r="A31" s="34">
        <f>ROW()</f>
        <v>31</v>
      </c>
      <c r="B31" s="126"/>
      <c r="C31" s="83"/>
      <c r="D31" s="136" t="s">
        <v>399</v>
      </c>
      <c r="E31" s="136"/>
      <c r="F31" s="1150"/>
      <c r="G31" s="1150"/>
      <c r="H31" s="1150"/>
      <c r="I31" s="1150"/>
      <c r="J31" s="1150"/>
      <c r="K31" s="1150"/>
      <c r="L31" s="1150"/>
      <c r="M31" s="1150"/>
      <c r="N31" s="1150"/>
      <c r="O31" s="1151"/>
      <c r="P31" s="495"/>
      <c r="Q31" s="496"/>
      <c r="R31" s="497"/>
    </row>
    <row r="32" spans="1:18" ht="12.75" customHeight="1">
      <c r="A32" s="34">
        <f>ROW()</f>
        <v>32</v>
      </c>
      <c r="B32" s="126"/>
      <c r="C32" s="83"/>
      <c r="D32" s="136" t="s">
        <v>400</v>
      </c>
      <c r="E32" s="136"/>
      <c r="F32" s="1150"/>
      <c r="G32" s="1150"/>
      <c r="H32" s="1150"/>
      <c r="I32" s="1150"/>
      <c r="J32" s="1150"/>
      <c r="K32" s="1150"/>
      <c r="L32" s="1150"/>
      <c r="M32" s="1150"/>
      <c r="N32" s="1150"/>
      <c r="O32" s="1151"/>
      <c r="P32" s="495"/>
      <c r="Q32" s="496"/>
      <c r="R32" s="497"/>
    </row>
    <row r="33" spans="1:18" ht="12.75" customHeight="1">
      <c r="A33" s="34">
        <f>ROW()</f>
        <v>33</v>
      </c>
      <c r="B33" s="138"/>
      <c r="C33" s="83"/>
      <c r="D33" s="136" t="s">
        <v>401</v>
      </c>
      <c r="E33" s="136"/>
      <c r="F33" s="1150"/>
      <c r="G33" s="1150"/>
      <c r="H33" s="1150"/>
      <c r="I33" s="1150"/>
      <c r="J33" s="1150"/>
      <c r="K33" s="1150"/>
      <c r="L33" s="1150"/>
      <c r="M33" s="1150"/>
      <c r="N33" s="1150"/>
      <c r="O33" s="1151"/>
      <c r="P33" s="495"/>
      <c r="Q33" s="496"/>
      <c r="R33" s="497"/>
    </row>
    <row r="34" spans="1:18" ht="12.75" customHeight="1">
      <c r="A34" s="34">
        <f>ROW()</f>
        <v>34</v>
      </c>
      <c r="B34" s="143"/>
      <c r="C34" s="37"/>
      <c r="D34" s="37" t="s">
        <v>461</v>
      </c>
      <c r="E34" s="37"/>
      <c r="F34" s="37"/>
      <c r="G34" s="37"/>
      <c r="H34" s="37"/>
      <c r="I34" s="37"/>
      <c r="J34" s="37"/>
      <c r="K34" s="37"/>
      <c r="L34" s="37"/>
      <c r="M34" s="37"/>
      <c r="N34" s="37"/>
      <c r="O34" s="37"/>
      <c r="P34" s="492"/>
      <c r="Q34" s="492"/>
      <c r="R34" s="493"/>
    </row>
    <row r="35" spans="1:18" ht="12.75" customHeight="1">
      <c r="A35" s="34">
        <f>ROW()</f>
        <v>35</v>
      </c>
      <c r="B35" s="126"/>
      <c r="C35" s="83"/>
      <c r="D35" s="136" t="s">
        <v>470</v>
      </c>
      <c r="E35" s="136"/>
      <c r="F35" s="1150"/>
      <c r="G35" s="1150"/>
      <c r="H35" s="1150"/>
      <c r="I35" s="1150"/>
      <c r="J35" s="1150"/>
      <c r="K35" s="1150"/>
      <c r="L35" s="1150"/>
      <c r="M35" s="1150"/>
      <c r="N35" s="1150"/>
      <c r="O35" s="1151"/>
      <c r="P35" s="495"/>
      <c r="Q35" s="496"/>
      <c r="R35" s="497"/>
    </row>
    <row r="36" spans="1:18" ht="12.75" customHeight="1">
      <c r="A36" s="34">
        <f>ROW()</f>
        <v>36</v>
      </c>
      <c r="B36" s="126"/>
      <c r="C36" s="83"/>
      <c r="D36" s="136" t="s">
        <v>471</v>
      </c>
      <c r="E36" s="136"/>
      <c r="F36" s="1150"/>
      <c r="G36" s="1150"/>
      <c r="H36" s="1150"/>
      <c r="I36" s="1150"/>
      <c r="J36" s="1150"/>
      <c r="K36" s="1150"/>
      <c r="L36" s="1150"/>
      <c r="M36" s="1150"/>
      <c r="N36" s="1150"/>
      <c r="O36" s="1151"/>
      <c r="P36" s="495"/>
      <c r="Q36" s="496"/>
      <c r="R36" s="497"/>
    </row>
    <row r="37" spans="1:18" ht="12.75" customHeight="1">
      <c r="A37" s="34">
        <f>ROW()</f>
        <v>37</v>
      </c>
      <c r="B37" s="126"/>
      <c r="C37" s="365"/>
      <c r="D37" s="366" t="s">
        <v>472</v>
      </c>
      <c r="E37" s="366"/>
      <c r="F37" s="1150"/>
      <c r="G37" s="1150"/>
      <c r="H37" s="1150"/>
      <c r="I37" s="1150"/>
      <c r="J37" s="1150"/>
      <c r="K37" s="1150"/>
      <c r="L37" s="1150"/>
      <c r="M37" s="1150"/>
      <c r="N37" s="1150"/>
      <c r="O37" s="1151"/>
      <c r="P37" s="498"/>
      <c r="Q37" s="499"/>
      <c r="R37" s="500"/>
    </row>
    <row r="38" spans="1:18" ht="12.75" customHeight="1">
      <c r="A38" s="34">
        <f>ROW()</f>
        <v>38</v>
      </c>
      <c r="B38" s="304">
        <v>11</v>
      </c>
      <c r="C38" s="78"/>
      <c r="D38" s="128" t="s">
        <v>462</v>
      </c>
      <c r="E38" s="128"/>
      <c r="F38" s="128"/>
      <c r="G38" s="128"/>
      <c r="H38" s="128"/>
      <c r="I38" s="128"/>
      <c r="J38" s="128"/>
      <c r="K38" s="128"/>
      <c r="L38" s="128"/>
      <c r="M38" s="128"/>
      <c r="N38" s="128"/>
      <c r="O38" s="128"/>
      <c r="P38" s="492"/>
      <c r="Q38" s="492"/>
      <c r="R38" s="493"/>
    </row>
    <row r="39" spans="1:18" ht="12.75" customHeight="1">
      <c r="A39" s="34">
        <f>ROW()</f>
        <v>39</v>
      </c>
      <c r="B39" s="126"/>
      <c r="C39" s="178"/>
      <c r="D39" s="134" t="s">
        <v>473</v>
      </c>
      <c r="E39" s="144"/>
      <c r="F39" s="1150"/>
      <c r="G39" s="1150"/>
      <c r="H39" s="1150"/>
      <c r="I39" s="1150"/>
      <c r="J39" s="1150"/>
      <c r="K39" s="1150"/>
      <c r="L39" s="1150"/>
      <c r="M39" s="1150"/>
      <c r="N39" s="1150"/>
      <c r="O39" s="1151"/>
      <c r="P39" s="475"/>
      <c r="Q39" s="488"/>
      <c r="R39" s="476"/>
    </row>
    <row r="40" spans="1:18" ht="12.75" customHeight="1">
      <c r="A40" s="34">
        <f>ROW()</f>
        <v>40</v>
      </c>
      <c r="B40" s="126"/>
      <c r="C40" s="83"/>
      <c r="D40" s="136" t="s">
        <v>474</v>
      </c>
      <c r="E40" s="136"/>
      <c r="F40" s="1150"/>
      <c r="G40" s="1150"/>
      <c r="H40" s="1150"/>
      <c r="I40" s="1150"/>
      <c r="J40" s="1150"/>
      <c r="K40" s="1150"/>
      <c r="L40" s="1150"/>
      <c r="M40" s="1150"/>
      <c r="N40" s="1150"/>
      <c r="O40" s="1151"/>
      <c r="P40" s="477"/>
      <c r="Q40" s="479"/>
      <c r="R40" s="478"/>
    </row>
    <row r="41" spans="1:18" ht="12.75" customHeight="1" thickBot="1">
      <c r="A41" s="34">
        <f>ROW()</f>
        <v>41</v>
      </c>
      <c r="B41" s="135"/>
      <c r="C41" s="602"/>
      <c r="D41" s="603" t="s">
        <v>475</v>
      </c>
      <c r="E41" s="603"/>
      <c r="F41" s="1173"/>
      <c r="G41" s="1173"/>
      <c r="H41" s="1173"/>
      <c r="I41" s="1173"/>
      <c r="J41" s="1173"/>
      <c r="K41" s="1173"/>
      <c r="L41" s="1173"/>
      <c r="M41" s="1173"/>
      <c r="N41" s="1173"/>
      <c r="O41" s="1174"/>
      <c r="P41" s="501"/>
      <c r="Q41" s="502"/>
      <c r="R41" s="503"/>
    </row>
    <row r="42" spans="1:18" ht="19.5" customHeight="1" thickBot="1">
      <c r="A42" s="34">
        <f>ROW()</f>
        <v>42</v>
      </c>
      <c r="B42" s="308">
        <v>12</v>
      </c>
      <c r="C42" s="309" t="s">
        <v>71</v>
      </c>
      <c r="D42" s="301"/>
      <c r="E42" s="301"/>
      <c r="F42" s="301"/>
      <c r="G42" s="301"/>
      <c r="H42" s="301"/>
      <c r="I42" s="301"/>
      <c r="J42" s="301"/>
      <c r="K42" s="301"/>
      <c r="L42" s="301"/>
      <c r="M42" s="301"/>
      <c r="N42" s="301"/>
      <c r="O42" s="352"/>
      <c r="P42" s="666">
        <f>SUM(P13:P23,P27:P28,P31:P33,P35:P37,P39:P41)</f>
        <v>0</v>
      </c>
      <c r="Q42" s="697">
        <f>SUM(Q13:Q23,Q27:Q28,Q31:Q33,Q35:Q37,Q39:Q41)</f>
        <v>0</v>
      </c>
      <c r="R42" s="667">
        <f>SUM(R13:R23,R27:R28,R31:R33,R35:R37,R39:R41)</f>
        <v>0</v>
      </c>
    </row>
    <row r="43" spans="1:18" ht="6" customHeight="1">
      <c r="A43" s="34">
        <f>ROW()</f>
        <v>43</v>
      </c>
      <c r="B43" s="89"/>
      <c r="C43" s="62"/>
      <c r="D43" s="37"/>
      <c r="E43" s="37"/>
      <c r="F43" s="37"/>
      <c r="G43" s="37"/>
      <c r="H43" s="37"/>
      <c r="I43" s="37"/>
      <c r="J43" s="37"/>
      <c r="K43" s="37"/>
      <c r="L43" s="37"/>
      <c r="M43" s="37"/>
      <c r="N43" s="37"/>
      <c r="O43" s="37"/>
      <c r="P43" s="504"/>
      <c r="Q43" s="504"/>
      <c r="R43" s="504"/>
    </row>
    <row r="44" spans="1:18" ht="20.25" customHeight="1" thickBot="1">
      <c r="A44" s="34">
        <f>ROW()</f>
        <v>44</v>
      </c>
      <c r="B44" s="1168" t="s">
        <v>424</v>
      </c>
      <c r="C44" s="1169"/>
      <c r="D44" s="1169"/>
      <c r="E44" s="1169"/>
      <c r="F44" s="1169"/>
      <c r="G44" s="1169"/>
      <c r="H44" s="1169"/>
      <c r="I44" s="1169"/>
      <c r="J44" s="1169"/>
      <c r="K44" s="1169"/>
      <c r="L44" s="1169"/>
      <c r="M44" s="1169"/>
      <c r="N44" s="1169"/>
      <c r="O44" s="1169"/>
      <c r="P44" s="505"/>
      <c r="Q44" s="506"/>
      <c r="R44" s="506"/>
    </row>
    <row r="45" spans="1:18" ht="19.5" customHeight="1" thickBot="1">
      <c r="A45" s="34">
        <f>ROW()</f>
        <v>45</v>
      </c>
      <c r="B45" s="156">
        <v>13</v>
      </c>
      <c r="C45" s="61" t="s">
        <v>423</v>
      </c>
      <c r="D45" s="61"/>
      <c r="E45" s="209"/>
      <c r="F45" s="209"/>
      <c r="G45" s="209"/>
      <c r="H45" s="209"/>
      <c r="I45" s="209"/>
      <c r="J45" s="209"/>
      <c r="K45" s="209"/>
      <c r="L45" s="209"/>
      <c r="M45" s="209"/>
      <c r="N45" s="209"/>
      <c r="O45" s="209"/>
      <c r="P45" s="569">
        <f>'A - Exp Rpt'!E47</f>
        <v>0</v>
      </c>
      <c r="Q45" s="699"/>
      <c r="R45" s="537">
        <f>'A - Exp Rpt'!H47+'A - Exp Rpt'!J47</f>
        <v>0</v>
      </c>
    </row>
    <row r="46" spans="1:18" ht="6" customHeight="1">
      <c r="A46" s="34">
        <f>ROW()</f>
        <v>46</v>
      </c>
      <c r="B46" s="89"/>
      <c r="C46" s="62"/>
      <c r="D46" s="37"/>
      <c r="E46" s="37"/>
      <c r="F46" s="37"/>
      <c r="G46" s="37"/>
      <c r="H46" s="37"/>
      <c r="I46" s="37"/>
      <c r="J46" s="37"/>
      <c r="K46" s="37"/>
      <c r="L46" s="37"/>
      <c r="M46" s="37"/>
      <c r="N46" s="37"/>
      <c r="O46" s="37"/>
      <c r="P46" s="507"/>
      <c r="Q46" s="507"/>
      <c r="R46" s="507"/>
    </row>
    <row r="47" spans="1:18" ht="7.5" customHeight="1" thickBot="1">
      <c r="A47" s="34">
        <f>ROW()</f>
        <v>47</v>
      </c>
      <c r="B47" s="62"/>
      <c r="C47" s="62"/>
      <c r="D47" s="37"/>
      <c r="E47" s="37"/>
      <c r="F47" s="37"/>
      <c r="G47" s="37"/>
      <c r="H47" s="37"/>
      <c r="I47" s="37"/>
      <c r="J47" s="37"/>
      <c r="K47" s="37"/>
      <c r="L47" s="37"/>
      <c r="M47" s="37"/>
      <c r="N47" s="37"/>
      <c r="O47" s="37"/>
      <c r="P47" s="483"/>
      <c r="Q47" s="483"/>
      <c r="R47" s="483"/>
    </row>
    <row r="48" spans="1:18" ht="13.5" customHeight="1" thickBot="1">
      <c r="A48" s="34">
        <f>ROW()</f>
        <v>48</v>
      </c>
      <c r="B48" s="402">
        <v>14</v>
      </c>
      <c r="C48" s="320" t="s">
        <v>491</v>
      </c>
      <c r="D48" s="209"/>
      <c r="E48" s="209"/>
      <c r="F48" s="209"/>
      <c r="G48" s="209"/>
      <c r="H48" s="209"/>
      <c r="I48" s="209"/>
      <c r="J48" s="209"/>
      <c r="K48" s="209"/>
      <c r="L48" s="209"/>
      <c r="M48" s="209"/>
      <c r="N48" s="209"/>
      <c r="O48" s="403"/>
      <c r="P48" s="698">
        <f>P42-P45</f>
        <v>0</v>
      </c>
      <c r="Q48" s="569">
        <f>Q42-Q45</f>
        <v>0</v>
      </c>
      <c r="R48" s="537">
        <f>R42-R45</f>
        <v>0</v>
      </c>
    </row>
    <row r="49" spans="1:18" ht="13.5" customHeight="1" thickBot="1">
      <c r="A49" s="34">
        <f>ROW()</f>
        <v>49</v>
      </c>
      <c r="B49" s="43"/>
      <c r="C49" s="62"/>
      <c r="D49" s="37"/>
      <c r="E49" s="37"/>
      <c r="F49" s="37"/>
      <c r="G49" s="37"/>
      <c r="H49" s="37"/>
      <c r="I49" s="37"/>
      <c r="J49" s="37"/>
      <c r="K49" s="37"/>
      <c r="L49" s="37"/>
      <c r="M49" s="37"/>
      <c r="N49" s="37"/>
      <c r="O49" s="37"/>
      <c r="P49" s="505"/>
      <c r="Q49" s="505"/>
      <c r="R49" s="505"/>
    </row>
    <row r="50" spans="1:18" ht="13.5" customHeight="1">
      <c r="A50" s="34">
        <f>ROW()</f>
        <v>50</v>
      </c>
      <c r="B50" s="306">
        <v>15</v>
      </c>
      <c r="C50" s="179" t="s">
        <v>418</v>
      </c>
      <c r="D50" s="64"/>
      <c r="E50" s="64"/>
      <c r="F50" s="64"/>
      <c r="G50" s="64"/>
      <c r="H50" s="64"/>
      <c r="I50" s="64"/>
      <c r="J50" s="64"/>
      <c r="K50" s="64"/>
      <c r="L50" s="64"/>
      <c r="M50" s="64"/>
      <c r="N50" s="64"/>
      <c r="O50" s="64"/>
      <c r="P50" s="604"/>
      <c r="Q50" s="604"/>
      <c r="R50" s="605"/>
    </row>
    <row r="51" spans="1:18" ht="13.5" thickBot="1">
      <c r="A51" s="34">
        <f>ROW()</f>
        <v>51</v>
      </c>
      <c r="B51" s="305">
        <v>16</v>
      </c>
      <c r="C51" s="146" t="s">
        <v>481</v>
      </c>
      <c r="D51" s="63"/>
      <c r="E51" s="63"/>
      <c r="F51" s="63"/>
      <c r="G51" s="63"/>
      <c r="H51" s="63"/>
      <c r="I51" s="63"/>
      <c r="J51" s="63"/>
      <c r="K51" s="63"/>
      <c r="L51" s="63"/>
      <c r="M51" s="63"/>
      <c r="N51" s="63"/>
      <c r="O51" s="63"/>
      <c r="P51" s="509">
        <f>P48+P50</f>
        <v>0</v>
      </c>
      <c r="Q51" s="509">
        <f>Q48+Q50</f>
        <v>0</v>
      </c>
      <c r="R51" s="510">
        <f>R48+R50</f>
        <v>0</v>
      </c>
    </row>
    <row r="52" spans="1:18" ht="13.5" thickBot="1">
      <c r="A52" s="34">
        <f>ROW()</f>
        <v>52</v>
      </c>
      <c r="B52" s="43"/>
      <c r="C52" s="62"/>
      <c r="D52" s="37"/>
      <c r="E52" s="37"/>
      <c r="F52" s="37"/>
      <c r="G52" s="37"/>
      <c r="H52" s="37"/>
      <c r="I52" s="37"/>
      <c r="J52" s="37"/>
      <c r="K52" s="37"/>
      <c r="L52" s="37"/>
      <c r="M52" s="37"/>
      <c r="N52" s="37"/>
      <c r="O52" s="37"/>
      <c r="P52" s="505"/>
      <c r="Q52" s="505"/>
      <c r="R52" s="505"/>
    </row>
    <row r="53" spans="1:18" ht="27" customHeight="1">
      <c r="A53" s="34">
        <f>ROW()</f>
        <v>53</v>
      </c>
      <c r="B53" s="1170">
        <v>17</v>
      </c>
      <c r="C53" s="1162" t="s">
        <v>502</v>
      </c>
      <c r="D53" s="1163"/>
      <c r="E53" s="1163"/>
      <c r="F53" s="1163"/>
      <c r="G53" s="1163"/>
      <c r="H53" s="1163"/>
      <c r="I53" s="1163"/>
      <c r="J53" s="1163"/>
      <c r="K53" s="1163"/>
      <c r="L53" s="1163"/>
      <c r="M53" s="1163"/>
      <c r="N53" s="1163"/>
      <c r="O53" s="1164"/>
      <c r="P53" s="1158">
        <f>P22+P23+P27+P31+P32+P33+P39+P40+P41</f>
        <v>0</v>
      </c>
      <c r="Q53" s="1160">
        <f>Q22+Q23+Q27+Q31+Q32+Q33+Q39+Q40+Q41</f>
        <v>0</v>
      </c>
      <c r="R53" s="1156">
        <f>R22+R23+R27+R31+R32+R33+R39+R40+R41</f>
        <v>0</v>
      </c>
    </row>
    <row r="54" spans="1:18" ht="6.75" customHeight="1" thickBot="1">
      <c r="A54" s="34">
        <f>ROW()</f>
        <v>54</v>
      </c>
      <c r="B54" s="1171"/>
      <c r="C54" s="1165"/>
      <c r="D54" s="1166"/>
      <c r="E54" s="1166"/>
      <c r="F54" s="1166"/>
      <c r="G54" s="1166"/>
      <c r="H54" s="1166"/>
      <c r="I54" s="1166"/>
      <c r="J54" s="1166"/>
      <c r="K54" s="1166"/>
      <c r="L54" s="1166"/>
      <c r="M54" s="1166"/>
      <c r="N54" s="1166"/>
      <c r="O54" s="1167"/>
      <c r="P54" s="1159"/>
      <c r="Q54" s="1161"/>
      <c r="R54" s="1157"/>
    </row>
    <row r="55" spans="16:18" ht="12.75" customHeight="1">
      <c r="P55" s="148"/>
      <c r="Q55" s="148"/>
      <c r="R55" s="148"/>
    </row>
    <row r="56" spans="16:18" ht="12.75" customHeight="1">
      <c r="P56" s="148"/>
      <c r="Q56" s="148"/>
      <c r="R56" s="148"/>
    </row>
  </sheetData>
  <sheetProtection password="D3F9" sheet="1" objects="1" scenarios="1"/>
  <mergeCells count="22">
    <mergeCell ref="R53:R54"/>
    <mergeCell ref="P53:P54"/>
    <mergeCell ref="Q53:Q54"/>
    <mergeCell ref="C53:O54"/>
    <mergeCell ref="B9:O9"/>
    <mergeCell ref="D15:O15"/>
    <mergeCell ref="B53:B54"/>
    <mergeCell ref="D13:O13"/>
    <mergeCell ref="D14:O14"/>
    <mergeCell ref="D16:O16"/>
    <mergeCell ref="F36:O36"/>
    <mergeCell ref="F37:O37"/>
    <mergeCell ref="B44:O44"/>
    <mergeCell ref="F31:O31"/>
    <mergeCell ref="F40:O40"/>
    <mergeCell ref="F41:O41"/>
    <mergeCell ref="F39:O39"/>
    <mergeCell ref="F33:O33"/>
    <mergeCell ref="F35:O35"/>
    <mergeCell ref="Q19:R20"/>
    <mergeCell ref="Q16:R17"/>
    <mergeCell ref="F32:O32"/>
  </mergeCells>
  <printOptions horizontalCentered="1"/>
  <pageMargins left="0.25" right="0.25" top="0.43" bottom="0.25" header="0.63" footer="0"/>
  <pageSetup fitToHeight="1" fitToWidth="1" horizontalDpi="600" verticalDpi="600" orientation="landscape" r:id="rId2"/>
  <headerFooter alignWithMargins="0">
    <oddHeader>&amp;LCommonwealth of Pennsylvania
Office of Developmental Programs
Cost Report for the Consolidated Waiver Program</oddHeader>
    <oddFooter>&amp;LEffective: 7/1/2016&amp;C&amp;P of &amp;N&amp;RVersion 12.0</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9"/>
  <sheetViews>
    <sheetView showGridLines="0" showZeros="0" zoomScale="85" zoomScaleNormal="85" zoomScaleSheetLayoutView="100" workbookViewId="0" topLeftCell="A1">
      <selection activeCell="H1" sqref="H1"/>
    </sheetView>
  </sheetViews>
  <sheetFormatPr defaultColWidth="8.8515625" defaultRowHeight="13.5" customHeight="1"/>
  <cols>
    <col min="1" max="1" width="3.7109375" style="34" customWidth="1"/>
    <col min="2" max="2" width="3.8515625" style="34" customWidth="1"/>
    <col min="3" max="3" width="3.7109375" style="34" customWidth="1"/>
    <col min="4" max="4" width="2.00390625" style="34" customWidth="1"/>
    <col min="5" max="5" width="1.7109375" style="34" customWidth="1"/>
    <col min="6" max="6" width="1.1484375" style="34" customWidth="1"/>
    <col min="7" max="7" width="2.00390625" style="34" customWidth="1"/>
    <col min="8" max="8" width="10.00390625" style="34" customWidth="1"/>
    <col min="9" max="9" width="17.140625" style="34" customWidth="1"/>
    <col min="10" max="13" width="10.140625" style="34" customWidth="1"/>
    <col min="14" max="14" width="14.421875" style="34" customWidth="1"/>
    <col min="15" max="15" width="9.00390625" style="34" customWidth="1"/>
    <col min="16" max="16" width="22.140625" style="34" customWidth="1"/>
    <col min="17" max="17" width="21.8515625" style="34" customWidth="1"/>
    <col min="18" max="18" width="6.28125" style="34" customWidth="1"/>
    <col min="19" max="16384" width="8.8515625" style="34" customWidth="1"/>
  </cols>
  <sheetData>
    <row r="1" ht="15" customHeight="1"/>
    <row r="2" spans="15:18" ht="15" customHeight="1">
      <c r="O2" s="148" t="s">
        <v>242</v>
      </c>
      <c r="P2" s="1122">
        <f>'Certification Page'!$E$8</f>
        <v>0</v>
      </c>
      <c r="Q2" s="1122"/>
      <c r="R2" s="37"/>
    </row>
    <row r="3" spans="15:18" ht="15" customHeight="1">
      <c r="O3" s="148" t="s">
        <v>59</v>
      </c>
      <c r="P3" s="1110">
        <f>'Certification Page'!$T$8</f>
        <v>0</v>
      </c>
      <c r="Q3" s="1111"/>
      <c r="R3" s="37"/>
    </row>
    <row r="4" spans="15:18" ht="15" customHeight="1">
      <c r="O4" s="148" t="s">
        <v>133</v>
      </c>
      <c r="P4" s="1124" t="str">
        <f>TEXT('Certification Page'!$H$11,"MM/dd/YYYY")&amp;" to "&amp;TEXT('Certification Page'!$L$11,"MM/dd/YYYY")</f>
        <v>01/00/1900 to 06/30/2016</v>
      </c>
      <c r="Q4" s="1124"/>
      <c r="R4" s="37"/>
    </row>
    <row r="5" spans="9:18" ht="15" customHeight="1">
      <c r="I5" s="164"/>
      <c r="J5" s="119"/>
      <c r="K5" s="119"/>
      <c r="L5" s="119"/>
      <c r="M5" s="119"/>
      <c r="N5" s="165"/>
      <c r="O5" s="148" t="s">
        <v>381</v>
      </c>
      <c r="P5" s="1124" t="str">
        <f>'Certification Page'!$P$49&amp;" of "&amp;'Certification Page'!$R$49</f>
        <v>1 of 1</v>
      </c>
      <c r="Q5" s="1124"/>
      <c r="R5" s="37"/>
    </row>
    <row r="6" spans="9:18" ht="12.75" customHeight="1">
      <c r="I6" s="164"/>
      <c r="J6" s="119"/>
      <c r="K6" s="119"/>
      <c r="L6" s="119"/>
      <c r="M6" s="119"/>
      <c r="N6" s="165"/>
      <c r="O6" s="148"/>
      <c r="P6" s="44"/>
      <c r="Q6" s="37"/>
      <c r="R6" s="37"/>
    </row>
    <row r="7" spans="9:18" ht="12.75" customHeight="1">
      <c r="I7" s="164"/>
      <c r="J7" s="119"/>
      <c r="K7" s="119"/>
      <c r="L7" s="119"/>
      <c r="M7" s="119"/>
      <c r="N7" s="165"/>
      <c r="O7" s="148"/>
      <c r="P7" s="44"/>
      <c r="Q7" s="37"/>
      <c r="R7" s="37"/>
    </row>
    <row r="8" spans="1:18" ht="13.5" customHeight="1">
      <c r="A8" s="157"/>
      <c r="B8" s="86" t="s">
        <v>42</v>
      </c>
      <c r="C8" s="157"/>
      <c r="D8" s="39"/>
      <c r="E8" s="39"/>
      <c r="F8" s="39"/>
      <c r="G8" s="39"/>
      <c r="H8" s="39"/>
      <c r="I8" s="39"/>
      <c r="J8" s="39"/>
      <c r="K8" s="39"/>
      <c r="L8" s="39"/>
      <c r="M8" s="39"/>
      <c r="N8" s="39"/>
      <c r="O8" s="39"/>
      <c r="P8" s="39"/>
      <c r="Q8" s="39"/>
      <c r="R8" s="37"/>
    </row>
    <row r="9" spans="1:17" ht="13.5" customHeight="1">
      <c r="A9" s="37"/>
      <c r="B9" s="37"/>
      <c r="C9" s="37"/>
      <c r="D9" s="37"/>
      <c r="E9" s="37"/>
      <c r="F9" s="37"/>
      <c r="G9" s="37"/>
      <c r="H9" s="37"/>
      <c r="I9" s="37"/>
      <c r="J9" s="37"/>
      <c r="K9" s="37"/>
      <c r="L9" s="37"/>
      <c r="M9" s="37"/>
      <c r="N9" s="37"/>
      <c r="O9" s="37"/>
      <c r="P9" s="37"/>
      <c r="Q9" s="37"/>
    </row>
  </sheetData>
  <sheetProtection password="D3F9" sheet="1" objects="1" scenarios="1"/>
  <mergeCells count="4">
    <mergeCell ref="P2:Q2"/>
    <mergeCell ref="P3:Q3"/>
    <mergeCell ref="P4:Q4"/>
    <mergeCell ref="P5:Q5"/>
  </mergeCells>
  <printOptions horizontalCentered="1"/>
  <pageMargins left="0.25" right="0.25" top="0.43" bottom="0.25" header="0.63" footer="0"/>
  <pageSetup fitToHeight="1" fitToWidth="1" horizontalDpi="600" verticalDpi="600" orientation="landscape" r:id="rId1"/>
  <headerFooter alignWithMargins="0">
    <oddHeader>&amp;LCommonwealth of Pennsylvania
Office of Developmental Programs
Cost Report for the Consolidated Waiver Program</oddHeader>
    <oddFooter>&amp;LEffective: 7/1/2016&amp;C&amp;P of &amp;N&amp;RVersion 12.0</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T50"/>
  <sheetViews>
    <sheetView showGridLines="0" showZeros="0" zoomScale="85" zoomScaleNormal="85" zoomScaleSheetLayoutView="85" workbookViewId="0" topLeftCell="A1">
      <selection activeCell="H1" sqref="H1"/>
    </sheetView>
  </sheetViews>
  <sheetFormatPr defaultColWidth="8.8515625" defaultRowHeight="12.75"/>
  <cols>
    <col min="1" max="1" width="3.7109375" style="34" customWidth="1"/>
    <col min="2" max="2" width="3.8515625" style="34" customWidth="1"/>
    <col min="3" max="3" width="4.7109375" style="34" customWidth="1"/>
    <col min="4" max="4" width="24.8515625" style="34" customWidth="1"/>
    <col min="5" max="5" width="14.421875" style="34" bestFit="1" customWidth="1"/>
    <col min="6" max="9" width="14.7109375" style="34" customWidth="1"/>
    <col min="10" max="10" width="17.140625" style="34" bestFit="1" customWidth="1"/>
    <col min="11" max="11" width="2.421875" style="34" customWidth="1"/>
    <col min="12" max="12" width="5.140625" style="34" customWidth="1"/>
    <col min="13" max="13" width="3.421875" style="34" customWidth="1"/>
    <col min="14" max="14" width="26.28125" style="34" customWidth="1"/>
    <col min="15" max="15" width="14.421875" style="34" bestFit="1" customWidth="1"/>
    <col min="16" max="19" width="14.7109375" style="34" customWidth="1"/>
    <col min="20" max="20" width="17.140625" style="34" bestFit="1" customWidth="1"/>
    <col min="21" max="16384" width="8.8515625" style="34" customWidth="1"/>
  </cols>
  <sheetData>
    <row r="1" ht="12.75" customHeight="1"/>
    <row r="2" spans="5:20" ht="12.75" customHeight="1">
      <c r="E2" s="168"/>
      <c r="F2" s="137"/>
      <c r="G2" s="137"/>
      <c r="H2" s="44"/>
      <c r="I2" s="316"/>
      <c r="J2" s="316"/>
      <c r="R2" s="148" t="s">
        <v>242</v>
      </c>
      <c r="S2" s="1122">
        <f>'Certification Page'!$E$8</f>
        <v>0</v>
      </c>
      <c r="T2" s="1122"/>
    </row>
    <row r="3" spans="5:20" ht="12.75" customHeight="1">
      <c r="E3" s="168"/>
      <c r="F3" s="137"/>
      <c r="G3" s="137"/>
      <c r="H3" s="44"/>
      <c r="I3" s="317"/>
      <c r="J3" s="317"/>
      <c r="R3" s="148" t="s">
        <v>59</v>
      </c>
      <c r="S3" s="1110">
        <f>'Certification Page'!$T$8</f>
        <v>0</v>
      </c>
      <c r="T3" s="1111"/>
    </row>
    <row r="4" spans="5:20" ht="12.75" customHeight="1">
      <c r="E4" s="168"/>
      <c r="F4" s="137"/>
      <c r="G4" s="137"/>
      <c r="H4" s="44"/>
      <c r="I4" s="318"/>
      <c r="J4" s="318"/>
      <c r="R4" s="148" t="s">
        <v>133</v>
      </c>
      <c r="S4" s="1124" t="str">
        <f>TEXT('Certification Page'!$H$11,"MM/dd/YYYY")&amp;" to "&amp;TEXT('Certification Page'!$L$11,"MM/dd/YYYY")</f>
        <v>01/00/1900 to 06/30/2016</v>
      </c>
      <c r="T4" s="1124"/>
    </row>
    <row r="5" spans="2:20" ht="12.75" customHeight="1">
      <c r="B5" s="152"/>
      <c r="C5" s="152"/>
      <c r="D5" s="152"/>
      <c r="F5" s="137"/>
      <c r="G5" s="137"/>
      <c r="H5" s="44"/>
      <c r="I5" s="37"/>
      <c r="J5" s="37"/>
      <c r="R5" s="148" t="s">
        <v>381</v>
      </c>
      <c r="S5" s="1124" t="str">
        <f>'Certification Page'!$P$49&amp;" of "&amp;'Certification Page'!$R$49</f>
        <v>1 of 1</v>
      </c>
      <c r="T5" s="1124"/>
    </row>
    <row r="6" spans="2:4" ht="12.75" customHeight="1">
      <c r="B6" s="152"/>
      <c r="C6" s="152"/>
      <c r="D6" s="152"/>
    </row>
    <row r="7" ht="12.75" customHeight="1"/>
    <row r="8" spans="2:20" ht="15.75">
      <c r="B8" s="1096" t="s">
        <v>428</v>
      </c>
      <c r="C8" s="1096"/>
      <c r="D8" s="1096"/>
      <c r="E8" s="1096"/>
      <c r="F8" s="1096"/>
      <c r="G8" s="1096"/>
      <c r="H8" s="1096"/>
      <c r="I8" s="1096"/>
      <c r="J8" s="1096"/>
      <c r="K8" s="1096"/>
      <c r="L8" s="1096"/>
      <c r="M8" s="1096"/>
      <c r="N8" s="1096"/>
      <c r="O8" s="1096"/>
      <c r="P8" s="1096"/>
      <c r="Q8" s="1096"/>
      <c r="R8" s="1096"/>
      <c r="S8" s="1096"/>
      <c r="T8" s="1096"/>
    </row>
    <row r="9" spans="2:20" ht="12.75" customHeight="1">
      <c r="B9" s="1175" t="s">
        <v>806</v>
      </c>
      <c r="C9" s="1175"/>
      <c r="D9" s="1175"/>
      <c r="E9" s="1175"/>
      <c r="F9" s="1175"/>
      <c r="G9" s="1175"/>
      <c r="H9" s="1175"/>
      <c r="I9" s="1175"/>
      <c r="J9" s="1175"/>
      <c r="K9" s="1175"/>
      <c r="L9" s="1175"/>
      <c r="M9" s="1175"/>
      <c r="N9" s="1175"/>
      <c r="O9" s="1175"/>
      <c r="P9" s="1175"/>
      <c r="Q9" s="1175"/>
      <c r="R9" s="1175"/>
      <c r="S9" s="1175"/>
      <c r="T9" s="1175"/>
    </row>
    <row r="10" spans="2:15" ht="12.75" customHeight="1">
      <c r="B10" s="152"/>
      <c r="E10" s="169"/>
      <c r="F10" s="169"/>
      <c r="G10" s="169"/>
      <c r="H10" s="169"/>
      <c r="I10" s="169"/>
      <c r="J10" s="169"/>
      <c r="K10" s="169"/>
      <c r="L10" s="169"/>
      <c r="M10" s="169"/>
      <c r="N10" s="169"/>
      <c r="O10" s="169"/>
    </row>
    <row r="11" spans="2:17" ht="12.75" customHeight="1">
      <c r="B11" s="152"/>
      <c r="E11" s="169"/>
      <c r="F11" s="169"/>
      <c r="G11" s="169"/>
      <c r="H11" s="169"/>
      <c r="I11" s="169"/>
      <c r="J11" s="169"/>
      <c r="K11" s="169"/>
      <c r="L11" s="169"/>
      <c r="M11" s="169"/>
      <c r="N11" s="169"/>
      <c r="O11" s="169"/>
      <c r="P11" s="169"/>
      <c r="Q11" s="169"/>
    </row>
    <row r="12" spans="2:17" ht="6.75" customHeight="1">
      <c r="B12" s="37"/>
      <c r="C12" s="37"/>
      <c r="D12" s="37"/>
      <c r="E12" s="37"/>
      <c r="F12" s="37"/>
      <c r="G12" s="37"/>
      <c r="H12" s="37"/>
      <c r="I12" s="37"/>
      <c r="J12" s="37"/>
      <c r="K12" s="37"/>
      <c r="L12" s="37"/>
      <c r="M12" s="37"/>
      <c r="N12" s="37"/>
      <c r="O12" s="37"/>
      <c r="P12" s="37"/>
      <c r="Q12" s="37"/>
    </row>
    <row r="13" spans="1:15" ht="13.5" customHeight="1">
      <c r="A13" s="37"/>
      <c r="B13" s="37"/>
      <c r="C13" s="37"/>
      <c r="D13" s="37"/>
      <c r="E13" s="37"/>
      <c r="F13" s="37"/>
      <c r="G13" s="37"/>
      <c r="H13" s="37"/>
      <c r="M13" s="37"/>
      <c r="N13" s="37"/>
      <c r="O13" s="37"/>
    </row>
    <row r="14" spans="1:20" ht="28.5" customHeight="1" thickBot="1">
      <c r="A14" s="37"/>
      <c r="B14" s="1181" t="s">
        <v>245</v>
      </c>
      <c r="C14" s="1181"/>
      <c r="D14" s="1181"/>
      <c r="E14" s="43" t="s">
        <v>126</v>
      </c>
      <c r="F14" s="43" t="s">
        <v>127</v>
      </c>
      <c r="G14" s="53" t="s">
        <v>128</v>
      </c>
      <c r="H14" s="53" t="s">
        <v>129</v>
      </c>
      <c r="I14" s="53" t="s">
        <v>130</v>
      </c>
      <c r="J14" s="43" t="s">
        <v>131</v>
      </c>
      <c r="L14" s="1181" t="s">
        <v>410</v>
      </c>
      <c r="M14" s="1181"/>
      <c r="N14" s="1181"/>
      <c r="O14" s="43" t="s">
        <v>126</v>
      </c>
      <c r="P14" s="43" t="s">
        <v>127</v>
      </c>
      <c r="Q14" s="43" t="s">
        <v>128</v>
      </c>
      <c r="R14" s="43" t="s">
        <v>129</v>
      </c>
      <c r="S14" s="53" t="s">
        <v>130</v>
      </c>
      <c r="T14" s="43" t="s">
        <v>131</v>
      </c>
    </row>
    <row r="15" spans="2:20" ht="14.25" customHeight="1">
      <c r="B15" s="159"/>
      <c r="C15" s="153"/>
      <c r="D15" s="153"/>
      <c r="E15" s="645" t="s">
        <v>80</v>
      </c>
      <c r="F15" s="646" t="s">
        <v>171</v>
      </c>
      <c r="G15" s="1176" t="s">
        <v>818</v>
      </c>
      <c r="H15" s="1177"/>
      <c r="I15" s="645"/>
      <c r="J15" s="647" t="s">
        <v>492</v>
      </c>
      <c r="L15" s="159"/>
      <c r="M15" s="153"/>
      <c r="N15" s="153"/>
      <c r="O15" s="645" t="s">
        <v>80</v>
      </c>
      <c r="P15" s="646" t="s">
        <v>171</v>
      </c>
      <c r="Q15" s="1176" t="s">
        <v>818</v>
      </c>
      <c r="R15" s="1177"/>
      <c r="S15" s="645"/>
      <c r="T15" s="647" t="s">
        <v>492</v>
      </c>
    </row>
    <row r="16" spans="2:20" ht="12.75">
      <c r="B16" s="170"/>
      <c r="C16" s="37"/>
      <c r="D16" s="171"/>
      <c r="E16" s="648" t="s">
        <v>65</v>
      </c>
      <c r="F16" s="43" t="s">
        <v>281</v>
      </c>
      <c r="G16" s="1178"/>
      <c r="H16" s="1179"/>
      <c r="I16" s="187" t="s">
        <v>171</v>
      </c>
      <c r="J16" s="649" t="s">
        <v>493</v>
      </c>
      <c r="L16" s="170"/>
      <c r="M16" s="37"/>
      <c r="N16" s="171"/>
      <c r="O16" s="648" t="s">
        <v>65</v>
      </c>
      <c r="P16" s="43" t="s">
        <v>281</v>
      </c>
      <c r="Q16" s="1178"/>
      <c r="R16" s="1179"/>
      <c r="S16" s="187" t="s">
        <v>171</v>
      </c>
      <c r="T16" s="649" t="s">
        <v>493</v>
      </c>
    </row>
    <row r="17" spans="2:20" ht="12.75">
      <c r="B17" s="160"/>
      <c r="C17" s="134"/>
      <c r="D17" s="656" t="s">
        <v>78</v>
      </c>
      <c r="E17" s="650" t="s">
        <v>81</v>
      </c>
      <c r="F17" s="158" t="s">
        <v>135</v>
      </c>
      <c r="G17" s="196" t="s">
        <v>817</v>
      </c>
      <c r="H17" s="196" t="s">
        <v>819</v>
      </c>
      <c r="I17" s="196" t="s">
        <v>175</v>
      </c>
      <c r="J17" s="651" t="s">
        <v>494</v>
      </c>
      <c r="L17" s="160"/>
      <c r="M17" s="134"/>
      <c r="N17" s="656" t="s">
        <v>78</v>
      </c>
      <c r="O17" s="650" t="s">
        <v>81</v>
      </c>
      <c r="P17" s="158" t="s">
        <v>135</v>
      </c>
      <c r="Q17" s="196" t="s">
        <v>817</v>
      </c>
      <c r="R17" s="196" t="s">
        <v>819</v>
      </c>
      <c r="S17" s="196" t="s">
        <v>175</v>
      </c>
      <c r="T17" s="651" t="s">
        <v>494</v>
      </c>
    </row>
    <row r="18" spans="2:20" ht="13.5" customHeight="1">
      <c r="B18" s="138">
        <v>1</v>
      </c>
      <c r="C18" s="78"/>
      <c r="D18" s="412" t="s">
        <v>760</v>
      </c>
      <c r="E18" s="413" t="s">
        <v>811</v>
      </c>
      <c r="F18" s="511"/>
      <c r="G18" s="495"/>
      <c r="H18" s="495"/>
      <c r="I18" s="465"/>
      <c r="J18" s="567" t="str">
        <f>IF(I18="","",(F18+G18+H18)/I18)</f>
        <v/>
      </c>
      <c r="L18" s="138">
        <v>31</v>
      </c>
      <c r="M18" s="78"/>
      <c r="N18" s="412" t="s">
        <v>79</v>
      </c>
      <c r="O18" s="413"/>
      <c r="P18" s="511"/>
      <c r="Q18" s="495"/>
      <c r="R18" s="495"/>
      <c r="S18" s="465"/>
      <c r="T18" s="567" t="str">
        <f>IF(S18="","",(P18+Q18+R18)/S18)</f>
        <v/>
      </c>
    </row>
    <row r="19" spans="2:20" ht="13.5" customHeight="1">
      <c r="B19" s="138">
        <v>2</v>
      </c>
      <c r="C19" s="78"/>
      <c r="D19" s="412" t="s">
        <v>761</v>
      </c>
      <c r="E19" s="413" t="s">
        <v>77</v>
      </c>
      <c r="F19" s="511"/>
      <c r="G19" s="495"/>
      <c r="H19" s="495"/>
      <c r="I19" s="465"/>
      <c r="J19" s="567" t="str">
        <f aca="true" t="shared" si="0" ref="J19:J46">IF(I19="","",(F19+G19+H19)/I19)</f>
        <v/>
      </c>
      <c r="L19" s="138">
        <v>32</v>
      </c>
      <c r="M19" s="78"/>
      <c r="N19" s="412" t="s">
        <v>79</v>
      </c>
      <c r="O19" s="413"/>
      <c r="P19" s="511"/>
      <c r="Q19" s="495"/>
      <c r="R19" s="495"/>
      <c r="S19" s="465"/>
      <c r="T19" s="567" t="str">
        <f aca="true" t="shared" si="1" ref="T19:T46">IF(S19="","",(P19+Q19+R19)/S19)</f>
        <v/>
      </c>
    </row>
    <row r="20" spans="2:20" ht="13.5" customHeight="1">
      <c r="B20" s="138">
        <v>3</v>
      </c>
      <c r="C20" s="78"/>
      <c r="D20" s="1016" t="s">
        <v>762</v>
      </c>
      <c r="E20" s="413"/>
      <c r="F20" s="511"/>
      <c r="G20" s="495"/>
      <c r="H20" s="495"/>
      <c r="I20" s="465"/>
      <c r="J20" s="567" t="str">
        <f t="shared" si="0"/>
        <v/>
      </c>
      <c r="L20" s="138">
        <v>33</v>
      </c>
      <c r="M20" s="78"/>
      <c r="N20" s="412" t="s">
        <v>79</v>
      </c>
      <c r="O20" s="413"/>
      <c r="P20" s="511"/>
      <c r="Q20" s="495"/>
      <c r="R20" s="495"/>
      <c r="S20" s="465"/>
      <c r="T20" s="567" t="str">
        <f t="shared" si="1"/>
        <v/>
      </c>
    </row>
    <row r="21" spans="2:20" ht="13.5" customHeight="1">
      <c r="B21" s="126">
        <v>4</v>
      </c>
      <c r="C21" s="128"/>
      <c r="D21" s="1016" t="s">
        <v>837</v>
      </c>
      <c r="E21" s="413"/>
      <c r="F21" s="511"/>
      <c r="G21" s="495"/>
      <c r="H21" s="495"/>
      <c r="I21" s="465"/>
      <c r="J21" s="567" t="str">
        <f t="shared" si="0"/>
        <v/>
      </c>
      <c r="L21" s="126">
        <v>34</v>
      </c>
      <c r="M21" s="128"/>
      <c r="N21" s="412" t="s">
        <v>79</v>
      </c>
      <c r="O21" s="413"/>
      <c r="P21" s="511"/>
      <c r="Q21" s="495"/>
      <c r="R21" s="495"/>
      <c r="S21" s="465"/>
      <c r="T21" s="567" t="str">
        <f t="shared" si="1"/>
        <v/>
      </c>
    </row>
    <row r="22" spans="2:20" ht="13.5" customHeight="1">
      <c r="B22" s="126">
        <v>5</v>
      </c>
      <c r="C22" s="128"/>
      <c r="D22" s="412" t="s">
        <v>79</v>
      </c>
      <c r="E22" s="413"/>
      <c r="F22" s="511"/>
      <c r="G22" s="495"/>
      <c r="H22" s="495"/>
      <c r="I22" s="465"/>
      <c r="J22" s="567" t="str">
        <f t="shared" si="0"/>
        <v/>
      </c>
      <c r="L22" s="126">
        <v>35</v>
      </c>
      <c r="M22" s="128"/>
      <c r="N22" s="412" t="s">
        <v>79</v>
      </c>
      <c r="O22" s="413"/>
      <c r="P22" s="511"/>
      <c r="Q22" s="495"/>
      <c r="R22" s="495"/>
      <c r="S22" s="465"/>
      <c r="T22" s="567" t="str">
        <f t="shared" si="1"/>
        <v/>
      </c>
    </row>
    <row r="23" spans="2:20" ht="13.5" customHeight="1">
      <c r="B23" s="126">
        <v>6</v>
      </c>
      <c r="C23" s="128"/>
      <c r="D23" s="412" t="s">
        <v>79</v>
      </c>
      <c r="E23" s="413"/>
      <c r="F23" s="511"/>
      <c r="G23" s="495"/>
      <c r="H23" s="495"/>
      <c r="I23" s="465"/>
      <c r="J23" s="567" t="str">
        <f t="shared" si="0"/>
        <v/>
      </c>
      <c r="L23" s="126">
        <v>36</v>
      </c>
      <c r="M23" s="128"/>
      <c r="N23" s="412" t="s">
        <v>79</v>
      </c>
      <c r="O23" s="413"/>
      <c r="P23" s="511"/>
      <c r="Q23" s="495"/>
      <c r="R23" s="495"/>
      <c r="S23" s="465"/>
      <c r="T23" s="567" t="str">
        <f t="shared" si="1"/>
        <v/>
      </c>
    </row>
    <row r="24" spans="2:20" ht="13.5" customHeight="1">
      <c r="B24" s="126">
        <v>7</v>
      </c>
      <c r="C24" s="128"/>
      <c r="D24" s="412" t="s">
        <v>79</v>
      </c>
      <c r="E24" s="413"/>
      <c r="F24" s="511"/>
      <c r="G24" s="495"/>
      <c r="H24" s="495"/>
      <c r="I24" s="465"/>
      <c r="J24" s="567" t="str">
        <f t="shared" si="0"/>
        <v/>
      </c>
      <c r="L24" s="126">
        <v>37</v>
      </c>
      <c r="M24" s="128"/>
      <c r="N24" s="412" t="s">
        <v>79</v>
      </c>
      <c r="O24" s="413"/>
      <c r="P24" s="511"/>
      <c r="Q24" s="495"/>
      <c r="R24" s="495"/>
      <c r="S24" s="465"/>
      <c r="T24" s="567" t="str">
        <f t="shared" si="1"/>
        <v/>
      </c>
    </row>
    <row r="25" spans="2:20" ht="13.5" customHeight="1">
      <c r="B25" s="126">
        <v>8</v>
      </c>
      <c r="C25" s="128"/>
      <c r="D25" s="414" t="s">
        <v>79</v>
      </c>
      <c r="E25" s="413"/>
      <c r="F25" s="511"/>
      <c r="G25" s="495"/>
      <c r="H25" s="495"/>
      <c r="I25" s="465"/>
      <c r="J25" s="567" t="str">
        <f t="shared" si="0"/>
        <v/>
      </c>
      <c r="L25" s="126">
        <v>38</v>
      </c>
      <c r="M25" s="128"/>
      <c r="N25" s="414" t="s">
        <v>79</v>
      </c>
      <c r="O25" s="413"/>
      <c r="P25" s="511"/>
      <c r="Q25" s="495"/>
      <c r="R25" s="495"/>
      <c r="S25" s="465"/>
      <c r="T25" s="567" t="str">
        <f t="shared" si="1"/>
        <v/>
      </c>
    </row>
    <row r="26" spans="2:20" ht="13.5" customHeight="1">
      <c r="B26" s="126">
        <v>9</v>
      </c>
      <c r="C26" s="128"/>
      <c r="D26" s="414" t="s">
        <v>79</v>
      </c>
      <c r="E26" s="413"/>
      <c r="F26" s="511"/>
      <c r="G26" s="495"/>
      <c r="H26" s="495"/>
      <c r="I26" s="465"/>
      <c r="J26" s="567" t="str">
        <f t="shared" si="0"/>
        <v/>
      </c>
      <c r="L26" s="126">
        <v>39</v>
      </c>
      <c r="M26" s="128"/>
      <c r="N26" s="414" t="s">
        <v>79</v>
      </c>
      <c r="O26" s="413"/>
      <c r="P26" s="511"/>
      <c r="Q26" s="495"/>
      <c r="R26" s="495"/>
      <c r="S26" s="465"/>
      <c r="T26" s="567" t="str">
        <f t="shared" si="1"/>
        <v/>
      </c>
    </row>
    <row r="27" spans="2:20" ht="13.5" customHeight="1">
      <c r="B27" s="126">
        <v>10</v>
      </c>
      <c r="C27" s="128"/>
      <c r="D27" s="414" t="s">
        <v>79</v>
      </c>
      <c r="E27" s="413"/>
      <c r="F27" s="511"/>
      <c r="G27" s="495"/>
      <c r="H27" s="495"/>
      <c r="I27" s="465"/>
      <c r="J27" s="567" t="str">
        <f t="shared" si="0"/>
        <v/>
      </c>
      <c r="L27" s="126">
        <v>40</v>
      </c>
      <c r="M27" s="128"/>
      <c r="N27" s="414" t="s">
        <v>79</v>
      </c>
      <c r="O27" s="413"/>
      <c r="P27" s="511"/>
      <c r="Q27" s="495"/>
      <c r="R27" s="495"/>
      <c r="S27" s="465"/>
      <c r="T27" s="567" t="str">
        <f t="shared" si="1"/>
        <v/>
      </c>
    </row>
    <row r="28" spans="2:20" ht="13.5" customHeight="1">
      <c r="B28" s="126">
        <v>11</v>
      </c>
      <c r="C28" s="128"/>
      <c r="D28" s="414" t="s">
        <v>79</v>
      </c>
      <c r="E28" s="413"/>
      <c r="F28" s="511"/>
      <c r="G28" s="495"/>
      <c r="H28" s="495"/>
      <c r="I28" s="465"/>
      <c r="J28" s="567" t="str">
        <f t="shared" si="0"/>
        <v/>
      </c>
      <c r="L28" s="126">
        <v>41</v>
      </c>
      <c r="M28" s="128"/>
      <c r="N28" s="414" t="s">
        <v>79</v>
      </c>
      <c r="O28" s="413"/>
      <c r="P28" s="511"/>
      <c r="Q28" s="495"/>
      <c r="R28" s="495"/>
      <c r="S28" s="465"/>
      <c r="T28" s="567" t="str">
        <f t="shared" si="1"/>
        <v/>
      </c>
    </row>
    <row r="29" spans="2:20" ht="13.5" customHeight="1">
      <c r="B29" s="126">
        <v>12</v>
      </c>
      <c r="C29" s="128"/>
      <c r="D29" s="414" t="s">
        <v>79</v>
      </c>
      <c r="E29" s="413"/>
      <c r="F29" s="511"/>
      <c r="G29" s="495"/>
      <c r="H29" s="495"/>
      <c r="I29" s="465"/>
      <c r="J29" s="567" t="str">
        <f t="shared" si="0"/>
        <v/>
      </c>
      <c r="L29" s="126">
        <v>42</v>
      </c>
      <c r="M29" s="128"/>
      <c r="N29" s="414" t="s">
        <v>79</v>
      </c>
      <c r="O29" s="413"/>
      <c r="P29" s="511"/>
      <c r="Q29" s="495"/>
      <c r="R29" s="495"/>
      <c r="S29" s="465"/>
      <c r="T29" s="567" t="str">
        <f t="shared" si="1"/>
        <v/>
      </c>
    </row>
    <row r="30" spans="2:20" ht="13.5" customHeight="1">
      <c r="B30" s="126">
        <v>13</v>
      </c>
      <c r="C30" s="128"/>
      <c r="D30" s="414" t="s">
        <v>79</v>
      </c>
      <c r="E30" s="413"/>
      <c r="F30" s="511"/>
      <c r="G30" s="495"/>
      <c r="H30" s="495"/>
      <c r="I30" s="465"/>
      <c r="J30" s="567" t="str">
        <f t="shared" si="0"/>
        <v/>
      </c>
      <c r="L30" s="126">
        <v>43</v>
      </c>
      <c r="M30" s="128"/>
      <c r="N30" s="414" t="s">
        <v>79</v>
      </c>
      <c r="O30" s="413"/>
      <c r="P30" s="511"/>
      <c r="Q30" s="495"/>
      <c r="R30" s="495"/>
      <c r="S30" s="465"/>
      <c r="T30" s="567" t="str">
        <f t="shared" si="1"/>
        <v/>
      </c>
    </row>
    <row r="31" spans="2:20" ht="13.5" customHeight="1">
      <c r="B31" s="126">
        <v>14</v>
      </c>
      <c r="C31" s="128"/>
      <c r="D31" s="414" t="s">
        <v>79</v>
      </c>
      <c r="E31" s="413"/>
      <c r="F31" s="511"/>
      <c r="G31" s="495"/>
      <c r="H31" s="495"/>
      <c r="I31" s="465"/>
      <c r="J31" s="567" t="str">
        <f t="shared" si="0"/>
        <v/>
      </c>
      <c r="L31" s="126">
        <v>44</v>
      </c>
      <c r="M31" s="128"/>
      <c r="N31" s="414" t="s">
        <v>79</v>
      </c>
      <c r="O31" s="413"/>
      <c r="P31" s="511"/>
      <c r="Q31" s="495"/>
      <c r="R31" s="495"/>
      <c r="S31" s="465"/>
      <c r="T31" s="567" t="str">
        <f t="shared" si="1"/>
        <v/>
      </c>
    </row>
    <row r="32" spans="2:20" ht="13.5" customHeight="1">
      <c r="B32" s="126">
        <v>15</v>
      </c>
      <c r="C32" s="128"/>
      <c r="D32" s="414" t="s">
        <v>79</v>
      </c>
      <c r="E32" s="413"/>
      <c r="F32" s="511"/>
      <c r="G32" s="495"/>
      <c r="H32" s="495"/>
      <c r="I32" s="465"/>
      <c r="J32" s="567" t="str">
        <f t="shared" si="0"/>
        <v/>
      </c>
      <c r="L32" s="126">
        <v>45</v>
      </c>
      <c r="M32" s="128"/>
      <c r="N32" s="414" t="s">
        <v>79</v>
      </c>
      <c r="O32" s="413"/>
      <c r="P32" s="511"/>
      <c r="Q32" s="495"/>
      <c r="R32" s="495"/>
      <c r="S32" s="465"/>
      <c r="T32" s="567" t="str">
        <f t="shared" si="1"/>
        <v/>
      </c>
    </row>
    <row r="33" spans="2:20" ht="13.5" customHeight="1">
      <c r="B33" s="126">
        <v>16</v>
      </c>
      <c r="C33" s="128"/>
      <c r="D33" s="414" t="s">
        <v>79</v>
      </c>
      <c r="E33" s="413"/>
      <c r="F33" s="511"/>
      <c r="G33" s="495"/>
      <c r="H33" s="495"/>
      <c r="I33" s="465"/>
      <c r="J33" s="567" t="str">
        <f t="shared" si="0"/>
        <v/>
      </c>
      <c r="L33" s="126">
        <v>46</v>
      </c>
      <c r="M33" s="128"/>
      <c r="N33" s="414" t="s">
        <v>79</v>
      </c>
      <c r="O33" s="413"/>
      <c r="P33" s="511"/>
      <c r="Q33" s="495"/>
      <c r="R33" s="495"/>
      <c r="S33" s="465"/>
      <c r="T33" s="567" t="str">
        <f t="shared" si="1"/>
        <v/>
      </c>
    </row>
    <row r="34" spans="2:20" ht="13.5" customHeight="1">
      <c r="B34" s="126">
        <v>17</v>
      </c>
      <c r="C34" s="128"/>
      <c r="D34" s="414" t="s">
        <v>79</v>
      </c>
      <c r="E34" s="413"/>
      <c r="F34" s="511"/>
      <c r="G34" s="495"/>
      <c r="H34" s="495"/>
      <c r="I34" s="465"/>
      <c r="J34" s="567" t="str">
        <f t="shared" si="0"/>
        <v/>
      </c>
      <c r="L34" s="126">
        <v>47</v>
      </c>
      <c r="M34" s="128"/>
      <c r="N34" s="414" t="s">
        <v>79</v>
      </c>
      <c r="O34" s="413"/>
      <c r="P34" s="511"/>
      <c r="Q34" s="495"/>
      <c r="R34" s="495"/>
      <c r="S34" s="465"/>
      <c r="T34" s="567" t="str">
        <f t="shared" si="1"/>
        <v/>
      </c>
    </row>
    <row r="35" spans="2:20" ht="13.5" customHeight="1">
      <c r="B35" s="126">
        <v>18</v>
      </c>
      <c r="C35" s="128"/>
      <c r="D35" s="414" t="s">
        <v>79</v>
      </c>
      <c r="E35" s="413"/>
      <c r="F35" s="511"/>
      <c r="G35" s="495"/>
      <c r="H35" s="495"/>
      <c r="I35" s="465"/>
      <c r="J35" s="567" t="str">
        <f t="shared" si="0"/>
        <v/>
      </c>
      <c r="L35" s="126">
        <v>48</v>
      </c>
      <c r="M35" s="128"/>
      <c r="N35" s="414" t="s">
        <v>79</v>
      </c>
      <c r="O35" s="413"/>
      <c r="P35" s="511"/>
      <c r="Q35" s="495"/>
      <c r="R35" s="495"/>
      <c r="S35" s="465"/>
      <c r="T35" s="567" t="str">
        <f t="shared" si="1"/>
        <v/>
      </c>
    </row>
    <row r="36" spans="2:20" ht="13.5" customHeight="1">
      <c r="B36" s="126">
        <v>19</v>
      </c>
      <c r="C36" s="128"/>
      <c r="D36" s="414" t="s">
        <v>79</v>
      </c>
      <c r="E36" s="413"/>
      <c r="F36" s="511"/>
      <c r="G36" s="495"/>
      <c r="H36" s="495"/>
      <c r="I36" s="465"/>
      <c r="J36" s="567" t="str">
        <f t="shared" si="0"/>
        <v/>
      </c>
      <c r="L36" s="126">
        <v>49</v>
      </c>
      <c r="M36" s="128"/>
      <c r="N36" s="414" t="s">
        <v>79</v>
      </c>
      <c r="O36" s="413"/>
      <c r="P36" s="511"/>
      <c r="Q36" s="495"/>
      <c r="R36" s="495"/>
      <c r="S36" s="465"/>
      <c r="T36" s="567" t="str">
        <f t="shared" si="1"/>
        <v/>
      </c>
    </row>
    <row r="37" spans="2:20" ht="13.5" customHeight="1">
      <c r="B37" s="126">
        <v>20</v>
      </c>
      <c r="C37" s="128"/>
      <c r="D37" s="414" t="s">
        <v>79</v>
      </c>
      <c r="E37" s="413"/>
      <c r="F37" s="511"/>
      <c r="G37" s="495"/>
      <c r="H37" s="495"/>
      <c r="I37" s="465"/>
      <c r="J37" s="567" t="str">
        <f t="shared" si="0"/>
        <v/>
      </c>
      <c r="L37" s="126">
        <v>50</v>
      </c>
      <c r="M37" s="128"/>
      <c r="N37" s="414" t="s">
        <v>79</v>
      </c>
      <c r="O37" s="413"/>
      <c r="P37" s="511"/>
      <c r="Q37" s="495"/>
      <c r="R37" s="495"/>
      <c r="S37" s="465"/>
      <c r="T37" s="567" t="str">
        <f t="shared" si="1"/>
        <v/>
      </c>
    </row>
    <row r="38" spans="2:20" ht="13.5" customHeight="1">
      <c r="B38" s="126">
        <v>21</v>
      </c>
      <c r="C38" s="128"/>
      <c r="D38" s="414" t="s">
        <v>79</v>
      </c>
      <c r="E38" s="413"/>
      <c r="F38" s="511"/>
      <c r="G38" s="495"/>
      <c r="H38" s="495"/>
      <c r="I38" s="465"/>
      <c r="J38" s="567" t="str">
        <f t="shared" si="0"/>
        <v/>
      </c>
      <c r="L38" s="126">
        <v>51</v>
      </c>
      <c r="M38" s="128"/>
      <c r="N38" s="414" t="s">
        <v>79</v>
      </c>
      <c r="O38" s="413"/>
      <c r="P38" s="511"/>
      <c r="Q38" s="495"/>
      <c r="R38" s="495"/>
      <c r="S38" s="465"/>
      <c r="T38" s="567" t="str">
        <f t="shared" si="1"/>
        <v/>
      </c>
    </row>
    <row r="39" spans="2:20" ht="13.5" customHeight="1">
      <c r="B39" s="126">
        <v>22</v>
      </c>
      <c r="C39" s="128"/>
      <c r="D39" s="414" t="s">
        <v>79</v>
      </c>
      <c r="E39" s="413"/>
      <c r="F39" s="511"/>
      <c r="G39" s="495"/>
      <c r="H39" s="495"/>
      <c r="I39" s="465"/>
      <c r="J39" s="567" t="str">
        <f t="shared" si="0"/>
        <v/>
      </c>
      <c r="L39" s="126">
        <v>52</v>
      </c>
      <c r="M39" s="128"/>
      <c r="N39" s="414" t="s">
        <v>79</v>
      </c>
      <c r="O39" s="413"/>
      <c r="P39" s="511"/>
      <c r="Q39" s="495"/>
      <c r="R39" s="495"/>
      <c r="S39" s="465"/>
      <c r="T39" s="567" t="str">
        <f t="shared" si="1"/>
        <v/>
      </c>
    </row>
    <row r="40" spans="2:20" ht="13.5" customHeight="1">
      <c r="B40" s="126">
        <v>23</v>
      </c>
      <c r="C40" s="128"/>
      <c r="D40" s="414" t="s">
        <v>79</v>
      </c>
      <c r="E40" s="413"/>
      <c r="F40" s="511"/>
      <c r="G40" s="495"/>
      <c r="H40" s="495"/>
      <c r="I40" s="465"/>
      <c r="J40" s="567" t="str">
        <f t="shared" si="0"/>
        <v/>
      </c>
      <c r="L40" s="126">
        <v>53</v>
      </c>
      <c r="M40" s="128"/>
      <c r="N40" s="414" t="s">
        <v>79</v>
      </c>
      <c r="O40" s="413"/>
      <c r="P40" s="511"/>
      <c r="Q40" s="495"/>
      <c r="R40" s="495"/>
      <c r="S40" s="465"/>
      <c r="T40" s="567" t="str">
        <f t="shared" si="1"/>
        <v/>
      </c>
    </row>
    <row r="41" spans="2:20" ht="13.5" customHeight="1">
      <c r="B41" s="126">
        <v>24</v>
      </c>
      <c r="C41" s="128"/>
      <c r="D41" s="414" t="s">
        <v>79</v>
      </c>
      <c r="E41" s="413"/>
      <c r="F41" s="511"/>
      <c r="G41" s="495"/>
      <c r="H41" s="495"/>
      <c r="I41" s="465"/>
      <c r="J41" s="567" t="str">
        <f t="shared" si="0"/>
        <v/>
      </c>
      <c r="L41" s="126">
        <v>54</v>
      </c>
      <c r="M41" s="128"/>
      <c r="N41" s="414" t="s">
        <v>79</v>
      </c>
      <c r="O41" s="413"/>
      <c r="P41" s="511"/>
      <c r="Q41" s="495"/>
      <c r="R41" s="495"/>
      <c r="S41" s="465"/>
      <c r="T41" s="567" t="str">
        <f t="shared" si="1"/>
        <v/>
      </c>
    </row>
    <row r="42" spans="2:20" ht="13.5" customHeight="1">
      <c r="B42" s="126">
        <v>25</v>
      </c>
      <c r="C42" s="128"/>
      <c r="D42" s="414" t="s">
        <v>79</v>
      </c>
      <c r="E42" s="413"/>
      <c r="F42" s="511"/>
      <c r="G42" s="495"/>
      <c r="H42" s="495"/>
      <c r="I42" s="465"/>
      <c r="J42" s="567" t="str">
        <f t="shared" si="0"/>
        <v/>
      </c>
      <c r="L42" s="126">
        <v>55</v>
      </c>
      <c r="M42" s="128"/>
      <c r="N42" s="414" t="s">
        <v>79</v>
      </c>
      <c r="O42" s="413"/>
      <c r="P42" s="511"/>
      <c r="Q42" s="495"/>
      <c r="R42" s="495"/>
      <c r="S42" s="465"/>
      <c r="T42" s="567" t="str">
        <f t="shared" si="1"/>
        <v/>
      </c>
    </row>
    <row r="43" spans="2:20" ht="13.5" customHeight="1">
      <c r="B43" s="126">
        <v>26</v>
      </c>
      <c r="C43" s="128"/>
      <c r="D43" s="412" t="s">
        <v>79</v>
      </c>
      <c r="E43" s="413"/>
      <c r="F43" s="511"/>
      <c r="G43" s="495"/>
      <c r="H43" s="495"/>
      <c r="I43" s="465"/>
      <c r="J43" s="567" t="str">
        <f t="shared" si="0"/>
        <v/>
      </c>
      <c r="L43" s="126">
        <v>56</v>
      </c>
      <c r="M43" s="128"/>
      <c r="N43" s="412" t="s">
        <v>79</v>
      </c>
      <c r="O43" s="413"/>
      <c r="P43" s="511"/>
      <c r="Q43" s="495"/>
      <c r="R43" s="495"/>
      <c r="S43" s="465"/>
      <c r="T43" s="567" t="str">
        <f t="shared" si="1"/>
        <v/>
      </c>
    </row>
    <row r="44" spans="2:20" ht="13.5" customHeight="1">
      <c r="B44" s="126">
        <v>27</v>
      </c>
      <c r="C44" s="128"/>
      <c r="D44" s="412" t="s">
        <v>79</v>
      </c>
      <c r="E44" s="413"/>
      <c r="F44" s="511"/>
      <c r="G44" s="495"/>
      <c r="H44" s="495"/>
      <c r="I44" s="465"/>
      <c r="J44" s="567" t="str">
        <f t="shared" si="0"/>
        <v/>
      </c>
      <c r="L44" s="126">
        <v>57</v>
      </c>
      <c r="M44" s="128"/>
      <c r="N44" s="412" t="s">
        <v>79</v>
      </c>
      <c r="O44" s="413"/>
      <c r="P44" s="511"/>
      <c r="Q44" s="495"/>
      <c r="R44" s="495"/>
      <c r="S44" s="465"/>
      <c r="T44" s="567" t="str">
        <f t="shared" si="1"/>
        <v/>
      </c>
    </row>
    <row r="45" spans="2:20" ht="13.5" customHeight="1">
      <c r="B45" s="126">
        <v>28</v>
      </c>
      <c r="C45" s="128"/>
      <c r="D45" s="412" t="s">
        <v>79</v>
      </c>
      <c r="E45" s="413"/>
      <c r="F45" s="511"/>
      <c r="G45" s="495"/>
      <c r="H45" s="495"/>
      <c r="I45" s="465"/>
      <c r="J45" s="567" t="str">
        <f t="shared" si="0"/>
        <v/>
      </c>
      <c r="L45" s="126">
        <v>58</v>
      </c>
      <c r="M45" s="128"/>
      <c r="N45" s="412" t="s">
        <v>79</v>
      </c>
      <c r="O45" s="413"/>
      <c r="P45" s="511"/>
      <c r="Q45" s="495"/>
      <c r="R45" s="495"/>
      <c r="S45" s="465"/>
      <c r="T45" s="567" t="str">
        <f t="shared" si="1"/>
        <v/>
      </c>
    </row>
    <row r="46" spans="2:20" ht="13.5" customHeight="1" thickBot="1">
      <c r="B46" s="138">
        <v>29</v>
      </c>
      <c r="C46" s="78"/>
      <c r="D46" s="412" t="s">
        <v>79</v>
      </c>
      <c r="E46" s="413"/>
      <c r="F46" s="511"/>
      <c r="G46" s="576"/>
      <c r="H46" s="576"/>
      <c r="I46" s="577"/>
      <c r="J46" s="567" t="str">
        <f t="shared" si="0"/>
        <v/>
      </c>
      <c r="L46" s="138">
        <v>59</v>
      </c>
      <c r="M46" s="78"/>
      <c r="N46" s="412" t="s">
        <v>79</v>
      </c>
      <c r="O46" s="413"/>
      <c r="P46" s="511"/>
      <c r="Q46" s="576"/>
      <c r="R46" s="576"/>
      <c r="S46" s="577"/>
      <c r="T46" s="567" t="str">
        <f t="shared" si="1"/>
        <v/>
      </c>
    </row>
    <row r="47" spans="2:20" ht="13.5" customHeight="1" thickBot="1">
      <c r="B47" s="156">
        <v>30</v>
      </c>
      <c r="C47" s="320"/>
      <c r="D47" s="61" t="s">
        <v>405</v>
      </c>
      <c r="E47" s="568"/>
      <c r="F47" s="529">
        <f>SUM(F18:F46)</f>
        <v>0</v>
      </c>
      <c r="G47" s="569">
        <f>SUM(G18:G46)</f>
        <v>0</v>
      </c>
      <c r="H47" s="529">
        <f>SUM(H18:H46)</f>
        <v>0</v>
      </c>
      <c r="I47" s="570">
        <f>SUM(I18:I46)</f>
        <v>0</v>
      </c>
      <c r="J47" s="571">
        <f>IF(I47=0,0,(F47+G47+H47)/I47)</f>
        <v>0</v>
      </c>
      <c r="L47" s="156">
        <v>60</v>
      </c>
      <c r="M47" s="61"/>
      <c r="N47" s="61" t="s">
        <v>406</v>
      </c>
      <c r="O47" s="568"/>
      <c r="P47" s="529">
        <f>SUM(P18:P46)</f>
        <v>0</v>
      </c>
      <c r="Q47" s="569">
        <f>SUM(Q18:Q46)</f>
        <v>0</v>
      </c>
      <c r="R47" s="569">
        <f>SUM(R18:R46)</f>
        <v>0</v>
      </c>
      <c r="S47" s="570">
        <f>SUM(S18:S46)</f>
        <v>0</v>
      </c>
      <c r="T47" s="571">
        <f>IF(S47=0,0,(P47+Q47+R47)/S47)</f>
        <v>0</v>
      </c>
    </row>
    <row r="48" spans="2:20" ht="13.5" customHeight="1" thickBot="1">
      <c r="B48" s="137"/>
      <c r="C48" s="37"/>
      <c r="D48" s="62"/>
      <c r="E48" s="119"/>
      <c r="F48" s="572"/>
      <c r="G48" s="572"/>
      <c r="H48" s="573"/>
      <c r="I48" s="573"/>
      <c r="J48" s="573"/>
      <c r="L48" s="322">
        <v>61</v>
      </c>
      <c r="M48" s="323" t="s">
        <v>411</v>
      </c>
      <c r="N48" s="323"/>
      <c r="O48" s="574"/>
      <c r="P48" s="517">
        <f>F47+P47</f>
        <v>0</v>
      </c>
      <c r="Q48" s="517">
        <f>G47+Q47</f>
        <v>0</v>
      </c>
      <c r="R48" s="527">
        <f>H47+R47</f>
        <v>0</v>
      </c>
      <c r="S48" s="575">
        <f>I47+S47</f>
        <v>0</v>
      </c>
      <c r="T48" s="571">
        <f>IF(S48=0,0,(P48+Q48+R48)/S48)</f>
        <v>0</v>
      </c>
    </row>
    <row r="49" ht="12.75">
      <c r="B49" s="557"/>
    </row>
    <row r="50" spans="2:20" ht="32.25" customHeight="1">
      <c r="B50" s="1180" t="s">
        <v>838</v>
      </c>
      <c r="C50" s="1180"/>
      <c r="D50" s="1180"/>
      <c r="E50" s="1180"/>
      <c r="F50" s="1180"/>
      <c r="G50" s="1180"/>
      <c r="H50" s="1180"/>
      <c r="I50" s="1180"/>
      <c r="J50" s="1180"/>
      <c r="K50" s="1180"/>
      <c r="L50" s="1180"/>
      <c r="M50" s="1180"/>
      <c r="N50" s="1180"/>
      <c r="O50" s="1180"/>
      <c r="P50" s="1180"/>
      <c r="Q50" s="1180"/>
      <c r="R50" s="1180"/>
      <c r="S50" s="1180"/>
      <c r="T50" s="1180"/>
    </row>
  </sheetData>
  <sheetProtection password="D3F9" sheet="1" objects="1" scenarios="1"/>
  <mergeCells count="11">
    <mergeCell ref="G15:H16"/>
    <mergeCell ref="Q15:R16"/>
    <mergeCell ref="B50:T50"/>
    <mergeCell ref="B14:D14"/>
    <mergeCell ref="L14:N14"/>
    <mergeCell ref="B8:T8"/>
    <mergeCell ref="B9:T9"/>
    <mergeCell ref="S2:T2"/>
    <mergeCell ref="S3:T3"/>
    <mergeCell ref="S4:T4"/>
    <mergeCell ref="S5:T5"/>
  </mergeCells>
  <dataValidations count="5">
    <dataValidation type="decimal" operator="greaterThanOrEqual" allowBlank="1" showInputMessage="1" showErrorMessage="1" error="Please ensure Waiver Employee-Related Expenses (All Other) is greater than or equal to zero" sqref="R18:R46">
      <formula1>0</formula1>
    </dataValidation>
    <dataValidation type="decimal" operator="greaterThanOrEqual" allowBlank="1" showInputMessage="1" showErrorMessage="1" error="Please ensure Waiver Hours is greater than zero" sqref="S18:S46 I18:I46">
      <formula1>0</formula1>
    </dataValidation>
    <dataValidation type="decimal" operator="greaterThanOrEqual" allowBlank="1" showInputMessage="1" showErrorMessage="1" error="Please ensure Waiver Salary and Wages is greater than or equal to zero" sqref="F18:F46 P18:P46">
      <formula1>0</formula1>
    </dataValidation>
    <dataValidation type="decimal" operator="greaterThanOrEqual" allowBlank="1" showInputMessage="1" showErrorMessage="1" error="Please ensure Waiver Employee-Related Expenses (Health Care) is greater than or equal to zero" sqref="G18:G46 Q18:Q46">
      <formula1>0</formula1>
    </dataValidation>
    <dataValidation type="decimal" operator="greaterThanOrEqual" allowBlank="1" showInputMessage="1" showErrorMessage="1" error="Please ensure Waiver Employee-Related Expenses (All Other) is greater than or equal to zero" sqref="H18:H46">
      <formula1>0</formula1>
    </dataValidation>
  </dataValidations>
  <printOptions horizontalCentered="1"/>
  <pageMargins left="0.25" right="0.25" top="0.43" bottom="0.25" header="0.63" footer="0"/>
  <pageSetup fitToHeight="1" fitToWidth="1" horizontalDpi="600" verticalDpi="600" orientation="landscape" r:id="rId3"/>
  <headerFooter alignWithMargins="0">
    <oddHeader>&amp;LCommonwealth of Pennsylvania
Office of Developmental Programs
Cost Report for the Consolidated Waiver Program</oddHeader>
    <oddFooter>&amp;LEffective: 7/1/2016&amp;C&amp;P of &amp;N&amp;RVersion 12.0</oddFooter>
  </headerFooter>
  <drawing r:id="rId2"/>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T54"/>
  <sheetViews>
    <sheetView showGridLines="0" showZeros="0" zoomScale="85" zoomScaleNormal="85" zoomScaleSheetLayoutView="85" workbookViewId="0" topLeftCell="A1">
      <selection activeCell="H1" sqref="H1"/>
    </sheetView>
  </sheetViews>
  <sheetFormatPr defaultColWidth="8.8515625" defaultRowHeight="12.75"/>
  <cols>
    <col min="1" max="1" width="3.7109375" style="34" customWidth="1"/>
    <col min="2" max="2" width="3.8515625" style="34" customWidth="1"/>
    <col min="3" max="3" width="4.7109375" style="34" customWidth="1"/>
    <col min="4" max="4" width="27.7109375" style="34" customWidth="1"/>
    <col min="5" max="9" width="14.7109375" style="34" customWidth="1"/>
    <col min="10" max="10" width="17.140625" style="34" bestFit="1" customWidth="1"/>
    <col min="11" max="11" width="2.8515625" style="34" customWidth="1"/>
    <col min="12" max="12" width="4.00390625" style="34" customWidth="1"/>
    <col min="13" max="13" width="3.421875" style="34" customWidth="1"/>
    <col min="14" max="14" width="27.421875" style="34" customWidth="1"/>
    <col min="15" max="19" width="14.7109375" style="34" customWidth="1"/>
    <col min="20" max="20" width="17.140625" style="34" bestFit="1" customWidth="1"/>
    <col min="21" max="16384" width="8.8515625" style="34" customWidth="1"/>
  </cols>
  <sheetData>
    <row r="1" ht="12.75" customHeight="1"/>
    <row r="2" spans="5:20" ht="12.75" customHeight="1">
      <c r="E2" s="168"/>
      <c r="F2" s="137"/>
      <c r="G2" s="137"/>
      <c r="H2" s="44"/>
      <c r="I2" s="316"/>
      <c r="J2" s="316"/>
      <c r="R2" s="148" t="s">
        <v>242</v>
      </c>
      <c r="S2" s="1122">
        <f>'Certification Page'!$E$8</f>
        <v>0</v>
      </c>
      <c r="T2" s="1122"/>
    </row>
    <row r="3" spans="5:20" ht="12.75" customHeight="1">
      <c r="E3" s="168"/>
      <c r="F3" s="137"/>
      <c r="G3" s="137"/>
      <c r="H3" s="44"/>
      <c r="I3" s="317"/>
      <c r="J3" s="317"/>
      <c r="R3" s="148" t="s">
        <v>59</v>
      </c>
      <c r="S3" s="1182">
        <f>'Certification Page'!$T$8</f>
        <v>0</v>
      </c>
      <c r="T3" s="1124"/>
    </row>
    <row r="4" spans="5:20" ht="12.75" customHeight="1">
      <c r="E4" s="168"/>
      <c r="F4" s="137"/>
      <c r="G4" s="137"/>
      <c r="H4" s="44"/>
      <c r="I4" s="318"/>
      <c r="J4" s="318"/>
      <c r="R4" s="148" t="s">
        <v>133</v>
      </c>
      <c r="S4" s="1124" t="str">
        <f>TEXT('Certification Page'!$H$11,"MM/dd/YYYY")&amp;" to "&amp;TEXT('Certification Page'!$L$11,"MM/dd/YYYY")</f>
        <v>01/00/1900 to 06/30/2016</v>
      </c>
      <c r="T4" s="1124"/>
    </row>
    <row r="5" spans="2:20" ht="12.75" customHeight="1">
      <c r="B5" s="152"/>
      <c r="C5" s="152"/>
      <c r="D5" s="152"/>
      <c r="F5" s="137"/>
      <c r="G5" s="137"/>
      <c r="H5" s="44"/>
      <c r="I5" s="37"/>
      <c r="J5" s="37"/>
      <c r="R5" s="148" t="s">
        <v>381</v>
      </c>
      <c r="S5" s="1124" t="str">
        <f>'Certification Page'!$P$49&amp;" of "&amp;'Certification Page'!$R$49</f>
        <v>1 of 1</v>
      </c>
      <c r="T5" s="1124"/>
    </row>
    <row r="6" spans="2:4" ht="12.75" customHeight="1">
      <c r="B6" s="152"/>
      <c r="C6" s="152"/>
      <c r="D6" s="152"/>
    </row>
    <row r="7" ht="12.75" customHeight="1"/>
    <row r="8" spans="2:20" ht="15.75">
      <c r="B8" s="1096" t="s">
        <v>427</v>
      </c>
      <c r="C8" s="1096"/>
      <c r="D8" s="1096"/>
      <c r="E8" s="1096"/>
      <c r="F8" s="1096"/>
      <c r="G8" s="1096"/>
      <c r="H8" s="1096"/>
      <c r="I8" s="1096"/>
      <c r="J8" s="1096"/>
      <c r="K8" s="1096"/>
      <c r="L8" s="1096"/>
      <c r="M8" s="1096"/>
      <c r="N8" s="1096"/>
      <c r="O8" s="1096"/>
      <c r="P8" s="1096"/>
      <c r="Q8" s="1096"/>
      <c r="R8" s="1096"/>
      <c r="S8" s="1096"/>
      <c r="T8" s="1096"/>
    </row>
    <row r="9" spans="2:20" ht="12.75" customHeight="1">
      <c r="B9" s="1175" t="s">
        <v>806</v>
      </c>
      <c r="C9" s="1175"/>
      <c r="D9" s="1175"/>
      <c r="E9" s="1175"/>
      <c r="F9" s="1175"/>
      <c r="G9" s="1175"/>
      <c r="H9" s="1175"/>
      <c r="I9" s="1175"/>
      <c r="J9" s="1175"/>
      <c r="K9" s="1175"/>
      <c r="L9" s="1175"/>
      <c r="M9" s="1175"/>
      <c r="N9" s="1175"/>
      <c r="O9" s="1175"/>
      <c r="P9" s="1175"/>
      <c r="Q9" s="1175"/>
      <c r="R9" s="1175"/>
      <c r="S9" s="1175"/>
      <c r="T9" s="1175"/>
    </row>
    <row r="10" spans="2:17" ht="12.75" customHeight="1">
      <c r="B10" s="152"/>
      <c r="E10" s="169"/>
      <c r="F10" s="169"/>
      <c r="G10" s="169"/>
      <c r="H10" s="169"/>
      <c r="I10" s="169"/>
      <c r="J10" s="169"/>
      <c r="K10" s="169"/>
      <c r="L10" s="169"/>
      <c r="M10" s="169"/>
      <c r="N10" s="169"/>
      <c r="O10" s="169"/>
      <c r="P10" s="169"/>
      <c r="Q10" s="169"/>
    </row>
    <row r="11" spans="2:17" ht="12.75" customHeight="1">
      <c r="B11" s="152"/>
      <c r="E11" s="169"/>
      <c r="F11" s="169"/>
      <c r="G11" s="169"/>
      <c r="H11" s="980"/>
      <c r="I11" s="169"/>
      <c r="J11" s="169"/>
      <c r="K11" s="169"/>
      <c r="L11" s="169"/>
      <c r="M11" s="169"/>
      <c r="N11" s="169"/>
      <c r="O11" s="169"/>
      <c r="P11" s="169"/>
      <c r="Q11" s="169"/>
    </row>
    <row r="12" spans="2:17" ht="6.75" customHeight="1">
      <c r="B12" s="37"/>
      <c r="C12" s="37"/>
      <c r="D12" s="37"/>
      <c r="E12" s="37"/>
      <c r="F12" s="37"/>
      <c r="G12" s="37"/>
      <c r="H12" s="37"/>
      <c r="I12" s="37"/>
      <c r="J12" s="37"/>
      <c r="K12" s="37"/>
      <c r="L12" s="37"/>
      <c r="M12" s="37"/>
      <c r="N12" s="37"/>
      <c r="O12" s="37"/>
      <c r="P12" s="37"/>
      <c r="Q12" s="37"/>
    </row>
    <row r="13" spans="1:15" ht="13.5" customHeight="1">
      <c r="A13" s="37"/>
      <c r="B13" s="37"/>
      <c r="C13" s="37"/>
      <c r="D13" s="37"/>
      <c r="E13" s="37"/>
      <c r="F13" s="37"/>
      <c r="G13" s="37"/>
      <c r="H13" s="37"/>
      <c r="M13" s="37"/>
      <c r="N13" s="37"/>
      <c r="O13" s="37"/>
    </row>
    <row r="14" spans="1:20" ht="13.5" customHeight="1" thickBot="1">
      <c r="A14" s="37"/>
      <c r="B14" s="62" t="s">
        <v>247</v>
      </c>
      <c r="C14" s="62"/>
      <c r="D14" s="37"/>
      <c r="E14" s="43" t="s">
        <v>126</v>
      </c>
      <c r="F14" s="43" t="s">
        <v>127</v>
      </c>
      <c r="G14" s="53" t="s">
        <v>128</v>
      </c>
      <c r="H14" s="53" t="s">
        <v>129</v>
      </c>
      <c r="I14" s="53" t="s">
        <v>130</v>
      </c>
      <c r="J14" s="43" t="s">
        <v>131</v>
      </c>
      <c r="L14" s="1185" t="s">
        <v>409</v>
      </c>
      <c r="M14" s="1185"/>
      <c r="N14" s="1185"/>
      <c r="O14" s="43" t="s">
        <v>126</v>
      </c>
      <c r="P14" s="43" t="s">
        <v>127</v>
      </c>
      <c r="Q14" s="53" t="s">
        <v>128</v>
      </c>
      <c r="R14" s="53" t="s">
        <v>129</v>
      </c>
      <c r="S14" s="53" t="s">
        <v>130</v>
      </c>
      <c r="T14" s="43" t="s">
        <v>131</v>
      </c>
    </row>
    <row r="15" spans="2:20" ht="14.25" customHeight="1">
      <c r="B15" s="652"/>
      <c r="C15" s="59"/>
      <c r="D15" s="59"/>
      <c r="E15" s="645" t="s">
        <v>80</v>
      </c>
      <c r="F15" s="646" t="s">
        <v>171</v>
      </c>
      <c r="G15" s="1176" t="s">
        <v>818</v>
      </c>
      <c r="H15" s="1177"/>
      <c r="I15" s="645"/>
      <c r="J15" s="647" t="s">
        <v>492</v>
      </c>
      <c r="K15" s="58"/>
      <c r="L15" s="652"/>
      <c r="M15" s="59"/>
      <c r="N15" s="59"/>
      <c r="O15" s="645" t="s">
        <v>80</v>
      </c>
      <c r="P15" s="646" t="s">
        <v>171</v>
      </c>
      <c r="Q15" s="1176" t="s">
        <v>818</v>
      </c>
      <c r="R15" s="1177"/>
      <c r="S15" s="645"/>
      <c r="T15" s="647" t="s">
        <v>492</v>
      </c>
    </row>
    <row r="16" spans="2:20" ht="12.75">
      <c r="B16" s="653"/>
      <c r="C16" s="62"/>
      <c r="D16" s="654"/>
      <c r="E16" s="648" t="s">
        <v>65</v>
      </c>
      <c r="F16" s="43" t="s">
        <v>281</v>
      </c>
      <c r="G16" s="1183"/>
      <c r="H16" s="1184"/>
      <c r="I16" s="187" t="s">
        <v>171</v>
      </c>
      <c r="J16" s="649" t="s">
        <v>493</v>
      </c>
      <c r="K16" s="58"/>
      <c r="L16" s="653"/>
      <c r="M16" s="62"/>
      <c r="N16" s="654"/>
      <c r="O16" s="648" t="s">
        <v>65</v>
      </c>
      <c r="P16" s="43" t="s">
        <v>281</v>
      </c>
      <c r="Q16" s="1178"/>
      <c r="R16" s="1179"/>
      <c r="S16" s="187" t="s">
        <v>171</v>
      </c>
      <c r="T16" s="649" t="s">
        <v>493</v>
      </c>
    </row>
    <row r="17" spans="2:20" ht="12.75">
      <c r="B17" s="307"/>
      <c r="C17" s="655"/>
      <c r="D17" s="656" t="s">
        <v>78</v>
      </c>
      <c r="E17" s="650" t="s">
        <v>81</v>
      </c>
      <c r="F17" s="158" t="s">
        <v>135</v>
      </c>
      <c r="G17" s="979" t="s">
        <v>817</v>
      </c>
      <c r="H17" s="979" t="s">
        <v>819</v>
      </c>
      <c r="I17" s="196" t="s">
        <v>175</v>
      </c>
      <c r="J17" s="651" t="s">
        <v>494</v>
      </c>
      <c r="K17" s="58"/>
      <c r="L17" s="307"/>
      <c r="M17" s="655"/>
      <c r="N17" s="656" t="s">
        <v>78</v>
      </c>
      <c r="O17" s="650" t="s">
        <v>81</v>
      </c>
      <c r="P17" s="158" t="s">
        <v>135</v>
      </c>
      <c r="Q17" s="979" t="s">
        <v>817</v>
      </c>
      <c r="R17" s="979" t="s">
        <v>819</v>
      </c>
      <c r="S17" s="196" t="s">
        <v>175</v>
      </c>
      <c r="T17" s="651" t="s">
        <v>494</v>
      </c>
    </row>
    <row r="18" spans="2:20" ht="13.5" customHeight="1">
      <c r="B18" s="138">
        <v>1</v>
      </c>
      <c r="C18" s="78"/>
      <c r="D18" s="412" t="s">
        <v>504</v>
      </c>
      <c r="E18" s="413" t="s">
        <v>149</v>
      </c>
      <c r="F18" s="511"/>
      <c r="G18" s="495"/>
      <c r="H18" s="495"/>
      <c r="I18" s="465"/>
      <c r="J18" s="567" t="str">
        <f>IF(I18="","",(SUM(F18:H18)/I18))</f>
        <v/>
      </c>
      <c r="L18" s="138">
        <v>31</v>
      </c>
      <c r="M18" s="78"/>
      <c r="N18" s="412" t="s">
        <v>79</v>
      </c>
      <c r="O18" s="413"/>
      <c r="P18" s="511"/>
      <c r="Q18" s="495"/>
      <c r="R18" s="495"/>
      <c r="S18" s="465"/>
      <c r="T18" s="567" t="str">
        <f>IF(S18="","",(P18+Q18+R18)/S18)</f>
        <v/>
      </c>
    </row>
    <row r="19" spans="2:20" ht="13.5" customHeight="1">
      <c r="B19" s="138">
        <v>2</v>
      </c>
      <c r="C19" s="78"/>
      <c r="D19" s="412" t="s">
        <v>505</v>
      </c>
      <c r="E19" s="413" t="s">
        <v>77</v>
      </c>
      <c r="F19" s="511"/>
      <c r="G19" s="495"/>
      <c r="H19" s="495"/>
      <c r="I19" s="465"/>
      <c r="J19" s="567" t="str">
        <f aca="true" t="shared" si="0" ref="J19:J46">IF(I19="","",(SUM(F19:H19)/I19))</f>
        <v/>
      </c>
      <c r="L19" s="138">
        <v>32</v>
      </c>
      <c r="M19" s="78"/>
      <c r="N19" s="412" t="s">
        <v>79</v>
      </c>
      <c r="O19" s="413"/>
      <c r="P19" s="511"/>
      <c r="Q19" s="495"/>
      <c r="R19" s="495"/>
      <c r="S19" s="465"/>
      <c r="T19" s="567" t="str">
        <f aca="true" t="shared" si="1" ref="T19:T46">IF(S19="","",(P19+Q19+R19)/S19)</f>
        <v/>
      </c>
    </row>
    <row r="20" spans="2:20" ht="13.5" customHeight="1">
      <c r="B20" s="138">
        <v>3</v>
      </c>
      <c r="C20" s="78"/>
      <c r="D20" s="412" t="s">
        <v>506</v>
      </c>
      <c r="E20" s="413" t="s">
        <v>77</v>
      </c>
      <c r="F20" s="511"/>
      <c r="G20" s="495"/>
      <c r="H20" s="495"/>
      <c r="I20" s="465"/>
      <c r="J20" s="567" t="str">
        <f t="shared" si="0"/>
        <v/>
      </c>
      <c r="L20" s="138">
        <v>33</v>
      </c>
      <c r="M20" s="78"/>
      <c r="N20" s="412" t="s">
        <v>79</v>
      </c>
      <c r="O20" s="413"/>
      <c r="P20" s="511"/>
      <c r="Q20" s="495"/>
      <c r="R20" s="495"/>
      <c r="S20" s="465"/>
      <c r="T20" s="567" t="str">
        <f t="shared" si="1"/>
        <v/>
      </c>
    </row>
    <row r="21" spans="2:20" ht="13.5" customHeight="1">
      <c r="B21" s="126">
        <v>4</v>
      </c>
      <c r="C21" s="128"/>
      <c r="D21" s="412" t="s">
        <v>507</v>
      </c>
      <c r="E21" s="413" t="s">
        <v>77</v>
      </c>
      <c r="F21" s="511"/>
      <c r="G21" s="495"/>
      <c r="H21" s="495"/>
      <c r="I21" s="465"/>
      <c r="J21" s="567" t="str">
        <f t="shared" si="0"/>
        <v/>
      </c>
      <c r="L21" s="126">
        <v>34</v>
      </c>
      <c r="M21" s="128"/>
      <c r="N21" s="412" t="s">
        <v>79</v>
      </c>
      <c r="O21" s="413"/>
      <c r="P21" s="511"/>
      <c r="Q21" s="495"/>
      <c r="R21" s="495"/>
      <c r="S21" s="465"/>
      <c r="T21" s="567" t="str">
        <f t="shared" si="1"/>
        <v/>
      </c>
    </row>
    <row r="22" spans="2:20" ht="13.5" customHeight="1">
      <c r="B22" s="126">
        <v>5</v>
      </c>
      <c r="C22" s="128"/>
      <c r="D22" s="412" t="s">
        <v>79</v>
      </c>
      <c r="E22" s="413"/>
      <c r="F22" s="511"/>
      <c r="G22" s="495"/>
      <c r="H22" s="495"/>
      <c r="I22" s="465"/>
      <c r="J22" s="567" t="str">
        <f t="shared" si="0"/>
        <v/>
      </c>
      <c r="L22" s="126">
        <v>35</v>
      </c>
      <c r="M22" s="128"/>
      <c r="N22" s="412" t="s">
        <v>79</v>
      </c>
      <c r="O22" s="413"/>
      <c r="P22" s="511"/>
      <c r="Q22" s="495"/>
      <c r="R22" s="495"/>
      <c r="S22" s="465"/>
      <c r="T22" s="567" t="str">
        <f t="shared" si="1"/>
        <v/>
      </c>
    </row>
    <row r="23" spans="2:20" ht="13.5" customHeight="1">
      <c r="B23" s="126">
        <v>6</v>
      </c>
      <c r="C23" s="128"/>
      <c r="D23" s="412" t="s">
        <v>79</v>
      </c>
      <c r="E23" s="413"/>
      <c r="F23" s="511"/>
      <c r="G23" s="495"/>
      <c r="H23" s="495"/>
      <c r="I23" s="465"/>
      <c r="J23" s="567" t="str">
        <f t="shared" si="0"/>
        <v/>
      </c>
      <c r="L23" s="126">
        <v>36</v>
      </c>
      <c r="M23" s="128"/>
      <c r="N23" s="412" t="s">
        <v>79</v>
      </c>
      <c r="O23" s="413"/>
      <c r="P23" s="511"/>
      <c r="Q23" s="495"/>
      <c r="R23" s="495"/>
      <c r="S23" s="465"/>
      <c r="T23" s="567" t="str">
        <f t="shared" si="1"/>
        <v/>
      </c>
    </row>
    <row r="24" spans="2:20" ht="13.5" customHeight="1">
      <c r="B24" s="126">
        <v>7</v>
      </c>
      <c r="C24" s="128"/>
      <c r="D24" s="412" t="s">
        <v>79</v>
      </c>
      <c r="E24" s="413"/>
      <c r="F24" s="511"/>
      <c r="G24" s="495"/>
      <c r="H24" s="495"/>
      <c r="I24" s="465"/>
      <c r="J24" s="567" t="str">
        <f t="shared" si="0"/>
        <v/>
      </c>
      <c r="L24" s="126">
        <v>37</v>
      </c>
      <c r="M24" s="128"/>
      <c r="N24" s="412" t="s">
        <v>79</v>
      </c>
      <c r="O24" s="413"/>
      <c r="P24" s="511"/>
      <c r="Q24" s="495"/>
      <c r="R24" s="495"/>
      <c r="S24" s="465"/>
      <c r="T24" s="567" t="str">
        <f t="shared" si="1"/>
        <v/>
      </c>
    </row>
    <row r="25" spans="2:20" ht="13.5" customHeight="1">
      <c r="B25" s="126">
        <v>8</v>
      </c>
      <c r="C25" s="128"/>
      <c r="D25" s="414" t="s">
        <v>79</v>
      </c>
      <c r="E25" s="413"/>
      <c r="F25" s="511"/>
      <c r="G25" s="495"/>
      <c r="H25" s="495"/>
      <c r="I25" s="465"/>
      <c r="J25" s="567" t="str">
        <f t="shared" si="0"/>
        <v/>
      </c>
      <c r="L25" s="126">
        <v>38</v>
      </c>
      <c r="M25" s="128"/>
      <c r="N25" s="414" t="s">
        <v>79</v>
      </c>
      <c r="O25" s="413"/>
      <c r="P25" s="511"/>
      <c r="Q25" s="495"/>
      <c r="R25" s="495"/>
      <c r="S25" s="465"/>
      <c r="T25" s="567" t="str">
        <f t="shared" si="1"/>
        <v/>
      </c>
    </row>
    <row r="26" spans="2:20" ht="13.5" customHeight="1">
      <c r="B26" s="126">
        <v>9</v>
      </c>
      <c r="C26" s="128"/>
      <c r="D26" s="414" t="s">
        <v>79</v>
      </c>
      <c r="E26" s="413"/>
      <c r="F26" s="511"/>
      <c r="G26" s="495"/>
      <c r="H26" s="495"/>
      <c r="I26" s="465"/>
      <c r="J26" s="567" t="str">
        <f t="shared" si="0"/>
        <v/>
      </c>
      <c r="L26" s="126">
        <v>39</v>
      </c>
      <c r="M26" s="128"/>
      <c r="N26" s="414" t="s">
        <v>79</v>
      </c>
      <c r="O26" s="413"/>
      <c r="P26" s="511"/>
      <c r="Q26" s="495"/>
      <c r="R26" s="495"/>
      <c r="S26" s="465"/>
      <c r="T26" s="567" t="str">
        <f t="shared" si="1"/>
        <v/>
      </c>
    </row>
    <row r="27" spans="2:20" ht="13.5" customHeight="1">
      <c r="B27" s="126">
        <v>10</v>
      </c>
      <c r="C27" s="128"/>
      <c r="D27" s="414" t="s">
        <v>79</v>
      </c>
      <c r="E27" s="413"/>
      <c r="F27" s="511"/>
      <c r="G27" s="495"/>
      <c r="H27" s="495"/>
      <c r="I27" s="465"/>
      <c r="J27" s="567" t="str">
        <f t="shared" si="0"/>
        <v/>
      </c>
      <c r="L27" s="126">
        <v>40</v>
      </c>
      <c r="M27" s="128"/>
      <c r="N27" s="414" t="s">
        <v>79</v>
      </c>
      <c r="O27" s="413"/>
      <c r="P27" s="511"/>
      <c r="Q27" s="495"/>
      <c r="R27" s="495"/>
      <c r="S27" s="465"/>
      <c r="T27" s="567" t="str">
        <f t="shared" si="1"/>
        <v/>
      </c>
    </row>
    <row r="28" spans="2:20" ht="13.5" customHeight="1">
      <c r="B28" s="126">
        <v>11</v>
      </c>
      <c r="C28" s="128"/>
      <c r="D28" s="414" t="s">
        <v>79</v>
      </c>
      <c r="E28" s="413"/>
      <c r="F28" s="511"/>
      <c r="G28" s="495"/>
      <c r="H28" s="495"/>
      <c r="I28" s="465"/>
      <c r="J28" s="567" t="str">
        <f t="shared" si="0"/>
        <v/>
      </c>
      <c r="L28" s="126">
        <v>41</v>
      </c>
      <c r="M28" s="128"/>
      <c r="N28" s="414" t="s">
        <v>79</v>
      </c>
      <c r="O28" s="413"/>
      <c r="P28" s="511"/>
      <c r="Q28" s="495"/>
      <c r="R28" s="495"/>
      <c r="S28" s="465"/>
      <c r="T28" s="567" t="str">
        <f t="shared" si="1"/>
        <v/>
      </c>
    </row>
    <row r="29" spans="2:20" ht="13.5" customHeight="1">
      <c r="B29" s="126">
        <v>12</v>
      </c>
      <c r="C29" s="128"/>
      <c r="D29" s="414" t="s">
        <v>79</v>
      </c>
      <c r="E29" s="413"/>
      <c r="F29" s="511"/>
      <c r="G29" s="495"/>
      <c r="H29" s="495"/>
      <c r="I29" s="465"/>
      <c r="J29" s="567" t="str">
        <f t="shared" si="0"/>
        <v/>
      </c>
      <c r="L29" s="126">
        <v>42</v>
      </c>
      <c r="M29" s="128"/>
      <c r="N29" s="414" t="s">
        <v>79</v>
      </c>
      <c r="O29" s="413"/>
      <c r="P29" s="511"/>
      <c r="Q29" s="495"/>
      <c r="R29" s="495"/>
      <c r="S29" s="465"/>
      <c r="T29" s="567" t="str">
        <f t="shared" si="1"/>
        <v/>
      </c>
    </row>
    <row r="30" spans="2:20" ht="13.5" customHeight="1">
      <c r="B30" s="126">
        <v>13</v>
      </c>
      <c r="C30" s="128"/>
      <c r="D30" s="414" t="s">
        <v>79</v>
      </c>
      <c r="E30" s="413"/>
      <c r="F30" s="511"/>
      <c r="G30" s="495"/>
      <c r="H30" s="495"/>
      <c r="I30" s="465"/>
      <c r="J30" s="567" t="str">
        <f t="shared" si="0"/>
        <v/>
      </c>
      <c r="L30" s="126">
        <v>43</v>
      </c>
      <c r="M30" s="128"/>
      <c r="N30" s="414" t="s">
        <v>79</v>
      </c>
      <c r="O30" s="413"/>
      <c r="P30" s="511"/>
      <c r="Q30" s="495"/>
      <c r="R30" s="495"/>
      <c r="S30" s="465"/>
      <c r="T30" s="567" t="str">
        <f t="shared" si="1"/>
        <v/>
      </c>
    </row>
    <row r="31" spans="2:20" ht="13.5" customHeight="1">
      <c r="B31" s="126">
        <v>14</v>
      </c>
      <c r="C31" s="128"/>
      <c r="D31" s="414" t="s">
        <v>79</v>
      </c>
      <c r="E31" s="413"/>
      <c r="F31" s="511"/>
      <c r="G31" s="495"/>
      <c r="H31" s="495"/>
      <c r="I31" s="465"/>
      <c r="J31" s="567" t="str">
        <f t="shared" si="0"/>
        <v/>
      </c>
      <c r="L31" s="126">
        <v>44</v>
      </c>
      <c r="M31" s="128"/>
      <c r="N31" s="414" t="s">
        <v>79</v>
      </c>
      <c r="O31" s="413"/>
      <c r="P31" s="511"/>
      <c r="Q31" s="495"/>
      <c r="R31" s="495"/>
      <c r="S31" s="465"/>
      <c r="T31" s="567" t="str">
        <f t="shared" si="1"/>
        <v/>
      </c>
    </row>
    <row r="32" spans="2:20" ht="13.5" customHeight="1">
      <c r="B32" s="126">
        <v>15</v>
      </c>
      <c r="C32" s="128"/>
      <c r="D32" s="414" t="s">
        <v>79</v>
      </c>
      <c r="E32" s="413"/>
      <c r="F32" s="511"/>
      <c r="G32" s="495"/>
      <c r="H32" s="495"/>
      <c r="I32" s="465"/>
      <c r="J32" s="567" t="str">
        <f t="shared" si="0"/>
        <v/>
      </c>
      <c r="L32" s="126">
        <v>45</v>
      </c>
      <c r="M32" s="128"/>
      <c r="N32" s="414" t="s">
        <v>79</v>
      </c>
      <c r="O32" s="413"/>
      <c r="P32" s="511"/>
      <c r="Q32" s="495"/>
      <c r="R32" s="495"/>
      <c r="S32" s="465"/>
      <c r="T32" s="567" t="str">
        <f t="shared" si="1"/>
        <v/>
      </c>
    </row>
    <row r="33" spans="2:20" ht="13.5" customHeight="1">
      <c r="B33" s="126">
        <v>16</v>
      </c>
      <c r="C33" s="128"/>
      <c r="D33" s="414" t="s">
        <v>79</v>
      </c>
      <c r="E33" s="413"/>
      <c r="F33" s="511"/>
      <c r="G33" s="495"/>
      <c r="H33" s="495"/>
      <c r="I33" s="465"/>
      <c r="J33" s="567" t="str">
        <f t="shared" si="0"/>
        <v/>
      </c>
      <c r="L33" s="126">
        <v>46</v>
      </c>
      <c r="M33" s="128"/>
      <c r="N33" s="414" t="s">
        <v>79</v>
      </c>
      <c r="O33" s="413"/>
      <c r="P33" s="511"/>
      <c r="Q33" s="495"/>
      <c r="R33" s="495"/>
      <c r="S33" s="465"/>
      <c r="T33" s="567" t="str">
        <f t="shared" si="1"/>
        <v/>
      </c>
    </row>
    <row r="34" spans="2:20" ht="13.5" customHeight="1">
      <c r="B34" s="126">
        <v>17</v>
      </c>
      <c r="C34" s="128"/>
      <c r="D34" s="414" t="s">
        <v>79</v>
      </c>
      <c r="E34" s="413"/>
      <c r="F34" s="511"/>
      <c r="G34" s="495"/>
      <c r="H34" s="495"/>
      <c r="I34" s="465"/>
      <c r="J34" s="567" t="str">
        <f t="shared" si="0"/>
        <v/>
      </c>
      <c r="L34" s="126">
        <v>47</v>
      </c>
      <c r="M34" s="128"/>
      <c r="N34" s="414" t="s">
        <v>79</v>
      </c>
      <c r="O34" s="413"/>
      <c r="P34" s="511"/>
      <c r="Q34" s="495"/>
      <c r="R34" s="495"/>
      <c r="S34" s="465"/>
      <c r="T34" s="567" t="str">
        <f t="shared" si="1"/>
        <v/>
      </c>
    </row>
    <row r="35" spans="2:20" ht="13.5" customHeight="1">
      <c r="B35" s="126">
        <v>18</v>
      </c>
      <c r="C35" s="128"/>
      <c r="D35" s="414" t="s">
        <v>79</v>
      </c>
      <c r="E35" s="413"/>
      <c r="F35" s="511"/>
      <c r="G35" s="495"/>
      <c r="H35" s="495"/>
      <c r="I35" s="465"/>
      <c r="J35" s="567" t="str">
        <f t="shared" si="0"/>
        <v/>
      </c>
      <c r="L35" s="126">
        <v>48</v>
      </c>
      <c r="M35" s="128"/>
      <c r="N35" s="414" t="s">
        <v>79</v>
      </c>
      <c r="O35" s="413"/>
      <c r="P35" s="511"/>
      <c r="Q35" s="495"/>
      <c r="R35" s="495"/>
      <c r="S35" s="465"/>
      <c r="T35" s="567" t="str">
        <f t="shared" si="1"/>
        <v/>
      </c>
    </row>
    <row r="36" spans="2:20" ht="13.5" customHeight="1">
      <c r="B36" s="126">
        <v>19</v>
      </c>
      <c r="C36" s="128"/>
      <c r="D36" s="414" t="s">
        <v>79</v>
      </c>
      <c r="E36" s="413"/>
      <c r="F36" s="511"/>
      <c r="G36" s="495"/>
      <c r="H36" s="495"/>
      <c r="I36" s="465"/>
      <c r="J36" s="567" t="str">
        <f t="shared" si="0"/>
        <v/>
      </c>
      <c r="L36" s="126">
        <v>49</v>
      </c>
      <c r="M36" s="128"/>
      <c r="N36" s="414" t="s">
        <v>79</v>
      </c>
      <c r="O36" s="413"/>
      <c r="P36" s="511"/>
      <c r="Q36" s="495"/>
      <c r="R36" s="495"/>
      <c r="S36" s="465"/>
      <c r="T36" s="567" t="str">
        <f t="shared" si="1"/>
        <v/>
      </c>
    </row>
    <row r="37" spans="2:20" ht="13.5" customHeight="1">
      <c r="B37" s="126">
        <v>20</v>
      </c>
      <c r="C37" s="128"/>
      <c r="D37" s="414" t="s">
        <v>79</v>
      </c>
      <c r="E37" s="413"/>
      <c r="F37" s="511"/>
      <c r="G37" s="495"/>
      <c r="H37" s="495"/>
      <c r="I37" s="465"/>
      <c r="J37" s="567" t="str">
        <f t="shared" si="0"/>
        <v/>
      </c>
      <c r="L37" s="126">
        <v>50</v>
      </c>
      <c r="M37" s="128"/>
      <c r="N37" s="414" t="s">
        <v>79</v>
      </c>
      <c r="O37" s="413"/>
      <c r="P37" s="511"/>
      <c r="Q37" s="495"/>
      <c r="R37" s="495"/>
      <c r="S37" s="465"/>
      <c r="T37" s="567" t="str">
        <f t="shared" si="1"/>
        <v/>
      </c>
    </row>
    <row r="38" spans="2:20" ht="13.5" customHeight="1">
      <c r="B38" s="126">
        <v>21</v>
      </c>
      <c r="C38" s="128"/>
      <c r="D38" s="414" t="s">
        <v>79</v>
      </c>
      <c r="E38" s="413"/>
      <c r="F38" s="511"/>
      <c r="G38" s="495"/>
      <c r="H38" s="495"/>
      <c r="I38" s="465"/>
      <c r="J38" s="567" t="str">
        <f t="shared" si="0"/>
        <v/>
      </c>
      <c r="L38" s="126">
        <v>51</v>
      </c>
      <c r="M38" s="128"/>
      <c r="N38" s="414" t="s">
        <v>79</v>
      </c>
      <c r="O38" s="413"/>
      <c r="P38" s="511"/>
      <c r="Q38" s="495"/>
      <c r="R38" s="495"/>
      <c r="S38" s="465"/>
      <c r="T38" s="567" t="str">
        <f t="shared" si="1"/>
        <v/>
      </c>
    </row>
    <row r="39" spans="2:20" ht="13.5" customHeight="1">
      <c r="B39" s="126">
        <v>22</v>
      </c>
      <c r="C39" s="128"/>
      <c r="D39" s="414" t="s">
        <v>79</v>
      </c>
      <c r="E39" s="413"/>
      <c r="F39" s="511"/>
      <c r="G39" s="495"/>
      <c r="H39" s="495"/>
      <c r="I39" s="465"/>
      <c r="J39" s="567" t="str">
        <f t="shared" si="0"/>
        <v/>
      </c>
      <c r="L39" s="126">
        <v>52</v>
      </c>
      <c r="M39" s="128"/>
      <c r="N39" s="414" t="s">
        <v>79</v>
      </c>
      <c r="O39" s="413"/>
      <c r="P39" s="511"/>
      <c r="Q39" s="495"/>
      <c r="R39" s="495"/>
      <c r="S39" s="465"/>
      <c r="T39" s="567" t="str">
        <f t="shared" si="1"/>
        <v/>
      </c>
    </row>
    <row r="40" spans="2:20" ht="13.5" customHeight="1">
      <c r="B40" s="126">
        <v>23</v>
      </c>
      <c r="C40" s="128"/>
      <c r="D40" s="414" t="s">
        <v>79</v>
      </c>
      <c r="E40" s="413"/>
      <c r="F40" s="511"/>
      <c r="G40" s="495"/>
      <c r="H40" s="495"/>
      <c r="I40" s="465"/>
      <c r="J40" s="567" t="str">
        <f t="shared" si="0"/>
        <v/>
      </c>
      <c r="L40" s="126">
        <v>53</v>
      </c>
      <c r="M40" s="128"/>
      <c r="N40" s="414" t="s">
        <v>79</v>
      </c>
      <c r="O40" s="413"/>
      <c r="P40" s="511"/>
      <c r="Q40" s="495"/>
      <c r="R40" s="495"/>
      <c r="S40" s="465"/>
      <c r="T40" s="567" t="str">
        <f t="shared" si="1"/>
        <v/>
      </c>
    </row>
    <row r="41" spans="2:20" ht="13.5" customHeight="1">
      <c r="B41" s="126">
        <v>24</v>
      </c>
      <c r="C41" s="128"/>
      <c r="D41" s="414" t="s">
        <v>79</v>
      </c>
      <c r="E41" s="413"/>
      <c r="F41" s="511"/>
      <c r="G41" s="495"/>
      <c r="H41" s="495"/>
      <c r="I41" s="465"/>
      <c r="J41" s="567" t="str">
        <f t="shared" si="0"/>
        <v/>
      </c>
      <c r="L41" s="126">
        <v>54</v>
      </c>
      <c r="M41" s="128"/>
      <c r="N41" s="414" t="s">
        <v>79</v>
      </c>
      <c r="O41" s="413"/>
      <c r="P41" s="511"/>
      <c r="Q41" s="495"/>
      <c r="R41" s="495"/>
      <c r="S41" s="465"/>
      <c r="T41" s="567" t="str">
        <f t="shared" si="1"/>
        <v/>
      </c>
    </row>
    <row r="42" spans="2:20" ht="13.5" customHeight="1">
      <c r="B42" s="126">
        <v>25</v>
      </c>
      <c r="C42" s="128"/>
      <c r="D42" s="414" t="s">
        <v>79</v>
      </c>
      <c r="E42" s="413"/>
      <c r="F42" s="511"/>
      <c r="G42" s="495"/>
      <c r="H42" s="495"/>
      <c r="I42" s="465"/>
      <c r="J42" s="567" t="str">
        <f t="shared" si="0"/>
        <v/>
      </c>
      <c r="L42" s="126">
        <v>55</v>
      </c>
      <c r="M42" s="128"/>
      <c r="N42" s="414" t="s">
        <v>79</v>
      </c>
      <c r="O42" s="413"/>
      <c r="P42" s="511"/>
      <c r="Q42" s="495"/>
      <c r="R42" s="495"/>
      <c r="S42" s="465"/>
      <c r="T42" s="567" t="str">
        <f t="shared" si="1"/>
        <v/>
      </c>
    </row>
    <row r="43" spans="2:20" ht="13.5" customHeight="1">
      <c r="B43" s="126">
        <v>26</v>
      </c>
      <c r="C43" s="128"/>
      <c r="D43" s="412" t="s">
        <v>79</v>
      </c>
      <c r="E43" s="413"/>
      <c r="F43" s="511"/>
      <c r="G43" s="495"/>
      <c r="H43" s="495"/>
      <c r="I43" s="465"/>
      <c r="J43" s="567" t="str">
        <f t="shared" si="0"/>
        <v/>
      </c>
      <c r="L43" s="126">
        <v>56</v>
      </c>
      <c r="M43" s="128"/>
      <c r="N43" s="412" t="s">
        <v>79</v>
      </c>
      <c r="O43" s="413"/>
      <c r="P43" s="511"/>
      <c r="Q43" s="495"/>
      <c r="R43" s="495"/>
      <c r="S43" s="465"/>
      <c r="T43" s="567" t="str">
        <f t="shared" si="1"/>
        <v/>
      </c>
    </row>
    <row r="44" spans="2:20" ht="13.5" customHeight="1">
      <c r="B44" s="126">
        <v>27</v>
      </c>
      <c r="C44" s="128"/>
      <c r="D44" s="412" t="s">
        <v>79</v>
      </c>
      <c r="E44" s="413"/>
      <c r="F44" s="511"/>
      <c r="G44" s="495"/>
      <c r="H44" s="495"/>
      <c r="I44" s="465"/>
      <c r="J44" s="567" t="str">
        <f t="shared" si="0"/>
        <v/>
      </c>
      <c r="L44" s="126">
        <v>57</v>
      </c>
      <c r="M44" s="128"/>
      <c r="N44" s="412" t="s">
        <v>79</v>
      </c>
      <c r="O44" s="413"/>
      <c r="P44" s="511"/>
      <c r="Q44" s="495"/>
      <c r="R44" s="495"/>
      <c r="S44" s="465"/>
      <c r="T44" s="567" t="str">
        <f t="shared" si="1"/>
        <v/>
      </c>
    </row>
    <row r="45" spans="2:20" ht="13.5" customHeight="1">
      <c r="B45" s="126">
        <v>28</v>
      </c>
      <c r="C45" s="128"/>
      <c r="D45" s="412" t="s">
        <v>79</v>
      </c>
      <c r="E45" s="413"/>
      <c r="F45" s="511"/>
      <c r="G45" s="495"/>
      <c r="H45" s="495"/>
      <c r="I45" s="465"/>
      <c r="J45" s="567" t="str">
        <f t="shared" si="0"/>
        <v/>
      </c>
      <c r="L45" s="126">
        <v>58</v>
      </c>
      <c r="M45" s="128"/>
      <c r="N45" s="412" t="s">
        <v>79</v>
      </c>
      <c r="O45" s="413"/>
      <c r="P45" s="511"/>
      <c r="Q45" s="495"/>
      <c r="R45" s="495"/>
      <c r="S45" s="465"/>
      <c r="T45" s="567" t="str">
        <f t="shared" si="1"/>
        <v/>
      </c>
    </row>
    <row r="46" spans="2:20" ht="13.5" customHeight="1" thickBot="1">
      <c r="B46" s="138">
        <v>29</v>
      </c>
      <c r="C46" s="78"/>
      <c r="D46" s="412" t="s">
        <v>79</v>
      </c>
      <c r="E46" s="413"/>
      <c r="F46" s="511"/>
      <c r="G46" s="576"/>
      <c r="H46" s="576"/>
      <c r="I46" s="577"/>
      <c r="J46" s="567" t="str">
        <f t="shared" si="0"/>
        <v/>
      </c>
      <c r="L46" s="138">
        <v>59</v>
      </c>
      <c r="M46" s="78"/>
      <c r="N46" s="412" t="s">
        <v>79</v>
      </c>
      <c r="O46" s="413"/>
      <c r="P46" s="511"/>
      <c r="Q46" s="576"/>
      <c r="R46" s="576"/>
      <c r="S46" s="577"/>
      <c r="T46" s="567" t="str">
        <f t="shared" si="1"/>
        <v/>
      </c>
    </row>
    <row r="47" spans="2:20" ht="13.5" customHeight="1" thickBot="1">
      <c r="B47" s="156">
        <v>30</v>
      </c>
      <c r="C47" s="320"/>
      <c r="D47" s="61" t="s">
        <v>405</v>
      </c>
      <c r="E47" s="568"/>
      <c r="F47" s="529">
        <f>SUM(F18:F46)</f>
        <v>0</v>
      </c>
      <c r="G47" s="569">
        <f>SUM(G18:G46)</f>
        <v>0</v>
      </c>
      <c r="H47" s="529">
        <f>SUM(H18:H46)</f>
        <v>0</v>
      </c>
      <c r="I47" s="570">
        <f>SUM(I18:I46)</f>
        <v>0</v>
      </c>
      <c r="J47" s="571">
        <f>IF(I47=0,0,(F47+G47+H47)/I47)</f>
        <v>0</v>
      </c>
      <c r="L47" s="156">
        <v>60</v>
      </c>
      <c r="M47" s="61"/>
      <c r="N47" s="61" t="s">
        <v>406</v>
      </c>
      <c r="O47" s="568"/>
      <c r="P47" s="529">
        <f>SUM(P18:P46)</f>
        <v>0</v>
      </c>
      <c r="Q47" s="569">
        <f>SUM(Q18:Q46)</f>
        <v>0</v>
      </c>
      <c r="R47" s="569">
        <f>SUM(R18:R46)</f>
        <v>0</v>
      </c>
      <c r="S47" s="570">
        <f>SUM(S18:S46)</f>
        <v>0</v>
      </c>
      <c r="T47" s="571">
        <f>IF(S47=0,0,(P47+Q47+R47)/S47)</f>
        <v>0</v>
      </c>
    </row>
    <row r="48" spans="2:20" ht="13.5" customHeight="1" thickBot="1">
      <c r="B48" s="137"/>
      <c r="C48" s="37"/>
      <c r="D48" s="62"/>
      <c r="E48" s="119"/>
      <c r="F48" s="572"/>
      <c r="G48" s="572"/>
      <c r="H48" s="573"/>
      <c r="I48" s="573"/>
      <c r="J48" s="573"/>
      <c r="L48" s="322">
        <v>61</v>
      </c>
      <c r="M48" s="323" t="s">
        <v>407</v>
      </c>
      <c r="N48" s="323"/>
      <c r="O48" s="574"/>
      <c r="P48" s="517">
        <f>F47+P47</f>
        <v>0</v>
      </c>
      <c r="Q48" s="517">
        <f>G47+Q47</f>
        <v>0</v>
      </c>
      <c r="R48" s="527">
        <f>H47+R47</f>
        <v>0</v>
      </c>
      <c r="S48" s="575">
        <f>I47+S47</f>
        <v>0</v>
      </c>
      <c r="T48" s="571">
        <f>IF(S48=0,0,(P48+Q48+R48)/S48)</f>
        <v>0</v>
      </c>
    </row>
    <row r="49" ht="12.75"/>
    <row r="53" ht="12.75">
      <c r="H53" s="981"/>
    </row>
    <row r="54" ht="12.75">
      <c r="H54" s="982"/>
    </row>
  </sheetData>
  <sheetProtection password="D3F9" sheet="1" objects="1" scenarios="1"/>
  <mergeCells count="9">
    <mergeCell ref="S2:T2"/>
    <mergeCell ref="S3:T3"/>
    <mergeCell ref="S4:T4"/>
    <mergeCell ref="S5:T5"/>
    <mergeCell ref="G15:H16"/>
    <mergeCell ref="Q15:R16"/>
    <mergeCell ref="L14:N14"/>
    <mergeCell ref="B9:T9"/>
    <mergeCell ref="B8:T8"/>
  </mergeCells>
  <dataValidations count="8">
    <dataValidation type="decimal" operator="greaterThanOrEqual" allowBlank="1" showInputMessage="1" showErrorMessage="1" error="Please ensure Waiver Salary and Wages is greater than zero" sqref="P18:P46">
      <formula1>0</formula1>
    </dataValidation>
    <dataValidation type="decimal" operator="greaterThanOrEqual" allowBlank="1" showInputMessage="1" showErrorMessage="1" error="Please ensure Waiver Employee-Related Expenses (All Other) is greater than or equal to zero" sqref="R18:R46">
      <formula1>0</formula1>
    </dataValidation>
    <dataValidation type="decimal" operator="greaterThanOrEqual" allowBlank="1" showInputMessage="1" showErrorMessage="1" error="Please ensure Waiver Hours are greater than zero" sqref="I18:I46">
      <formula1>0</formula1>
    </dataValidation>
    <dataValidation type="decimal" operator="greaterThanOrEqual" allowBlank="1" showInputMessage="1" showErrorMessage="1" error="Please ensure Waiver Salary and Wages is greater than or equal to zero." sqref="F18:F46">
      <formula1>0</formula1>
    </dataValidation>
    <dataValidation type="decimal" operator="greaterThanOrEqual" allowBlank="1" showInputMessage="1" showErrorMessage="1" error="Please ensure Waiver Hours is greater than zero" sqref="S18:S46">
      <formula1>0</formula1>
    </dataValidation>
    <dataValidation operator="greaterThanOrEqual" allowBlank="1" showInputMessage="1" showErrorMessage="1" sqref="O18:O46"/>
    <dataValidation type="decimal" operator="greaterThanOrEqual" allowBlank="1" showInputMessage="1" showErrorMessage="1" error="Please ensure Waiver Employee-Related Expenses (Health Care) is greater than or equal to zero" sqref="G18:G46 Q18:Q46">
      <formula1>0</formula1>
    </dataValidation>
    <dataValidation type="decimal" operator="greaterThanOrEqual" allowBlank="1" showInputMessage="1" showErrorMessage="1" error="Please ensure Waiver Employee-Related Expenses (All Other) is greater than or equal to zero" sqref="H18:H46">
      <formula1>0</formula1>
    </dataValidation>
  </dataValidations>
  <printOptions horizontalCentered="1"/>
  <pageMargins left="0.25" right="0.25" top="0.43" bottom="0.25" header="0.63" footer="0"/>
  <pageSetup fitToHeight="1" fitToWidth="1" horizontalDpi="600" verticalDpi="600" orientation="landscape" r:id="rId3"/>
  <headerFooter alignWithMargins="0">
    <oddHeader>&amp;LCommonwealth of Pennsylvania
Office of Developmental Programs
Cost Report for the Consolidated Waiver Program</oddHeader>
    <oddFooter>&amp;LEffective: 7/1/2016&amp;C&amp;P of &amp;N&amp;RVersion 12.0</oddFooter>
  </headerFooter>
  <drawing r:id="rId2"/>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S68"/>
  <sheetViews>
    <sheetView showGridLines="0" showZeros="0" zoomScale="85" zoomScaleNormal="85" zoomScaleSheetLayoutView="85" workbookViewId="0" topLeftCell="A1">
      <selection activeCell="G5" sqref="G5"/>
    </sheetView>
  </sheetViews>
  <sheetFormatPr defaultColWidth="8.8515625" defaultRowHeight="12.75"/>
  <cols>
    <col min="1" max="1" width="8.7109375" style="34" customWidth="1"/>
    <col min="2" max="2" width="4.7109375" style="34" customWidth="1"/>
    <col min="3" max="3" width="3.7109375" style="34" customWidth="1"/>
    <col min="4" max="4" width="28.00390625" style="34" customWidth="1"/>
    <col min="5" max="7" width="14.7109375" style="34" customWidth="1"/>
    <col min="8" max="8" width="17.140625" style="34" bestFit="1" customWidth="1"/>
    <col min="9" max="9" width="2.28125" style="34" customWidth="1"/>
    <col min="10" max="10" width="4.7109375" style="34" customWidth="1"/>
    <col min="11" max="11" width="3.00390625" style="34" customWidth="1"/>
    <col min="12" max="12" width="54.7109375" style="34" bestFit="1" customWidth="1"/>
    <col min="13" max="13" width="20.57421875" style="34" bestFit="1" customWidth="1"/>
    <col min="14" max="14" width="20.57421875" style="34" customWidth="1"/>
    <col min="15" max="15" width="14.7109375" style="34" hidden="1" customWidth="1"/>
    <col min="16" max="16" width="17.140625" style="34" customWidth="1"/>
    <col min="17" max="17" width="16.421875" style="34" customWidth="1"/>
    <col min="18" max="18" width="8.8515625" style="34" customWidth="1"/>
    <col min="19" max="19" width="8.8515625" style="34" hidden="1" customWidth="1"/>
    <col min="20" max="16384" width="8.8515625" style="34" customWidth="1"/>
  </cols>
  <sheetData>
    <row r="1" ht="12.75" customHeight="1"/>
    <row r="2" spans="5:17" ht="12.75" customHeight="1">
      <c r="E2" s="137"/>
      <c r="N2" s="148" t="s">
        <v>242</v>
      </c>
      <c r="P2" s="1122">
        <f>'Certification Page'!$E$8</f>
        <v>0</v>
      </c>
      <c r="Q2" s="1122"/>
    </row>
    <row r="3" spans="5:17" ht="12.75" customHeight="1">
      <c r="E3" s="137"/>
      <c r="N3" s="148" t="s">
        <v>59</v>
      </c>
      <c r="P3" s="1110">
        <f>'Certification Page'!$T$8</f>
        <v>0</v>
      </c>
      <c r="Q3" s="1111"/>
    </row>
    <row r="4" spans="5:17" ht="12.75" customHeight="1">
      <c r="E4" s="137"/>
      <c r="N4" s="148" t="s">
        <v>133</v>
      </c>
      <c r="P4" s="1124" t="str">
        <f>TEXT('Certification Page'!$H$11,"MM/dd/YYYY")&amp;" to "&amp;TEXT('Certification Page'!$L$11,"MM/dd/YYYY")</f>
        <v>01/00/1900 to 06/30/2016</v>
      </c>
      <c r="Q4" s="1124"/>
    </row>
    <row r="5" spans="2:17" ht="12.75" customHeight="1">
      <c r="B5" s="152"/>
      <c r="C5" s="152"/>
      <c r="D5" s="152"/>
      <c r="E5" s="137"/>
      <c r="N5" s="148" t="s">
        <v>381</v>
      </c>
      <c r="P5" s="1124" t="str">
        <f>'Certification Page'!$P$49&amp;" of "&amp;'Certification Page'!$R$49</f>
        <v>1 of 1</v>
      </c>
      <c r="Q5" s="1124"/>
    </row>
    <row r="6" spans="2:4" ht="12.75" customHeight="1">
      <c r="B6" s="152"/>
      <c r="C6" s="152"/>
      <c r="D6" s="152"/>
    </row>
    <row r="7" ht="12.75" customHeight="1"/>
    <row r="8" spans="2:16" ht="15.75">
      <c r="B8" s="1096" t="s">
        <v>426</v>
      </c>
      <c r="C8" s="1096"/>
      <c r="D8" s="1096"/>
      <c r="E8" s="1096"/>
      <c r="F8" s="1096"/>
      <c r="G8" s="1096"/>
      <c r="H8" s="1096"/>
      <c r="I8" s="1096"/>
      <c r="J8" s="1096"/>
      <c r="K8" s="1096"/>
      <c r="L8" s="1096"/>
      <c r="M8" s="1096"/>
      <c r="N8" s="1096"/>
      <c r="O8" s="1096"/>
      <c r="P8" s="1096"/>
    </row>
    <row r="9" spans="2:16" ht="12.75" customHeight="1">
      <c r="B9" s="1175" t="s">
        <v>806</v>
      </c>
      <c r="C9" s="1175"/>
      <c r="D9" s="1175"/>
      <c r="E9" s="1175"/>
      <c r="F9" s="1175"/>
      <c r="G9" s="1175"/>
      <c r="H9" s="1175"/>
      <c r="I9" s="1175"/>
      <c r="J9" s="1175"/>
      <c r="K9" s="1175"/>
      <c r="L9" s="1175"/>
      <c r="M9" s="1175"/>
      <c r="N9" s="1175"/>
      <c r="O9" s="1175"/>
      <c r="P9" s="1175"/>
    </row>
    <row r="10" spans="2:14" ht="12.75" customHeight="1">
      <c r="B10" s="152"/>
      <c r="E10" s="169"/>
      <c r="F10" s="169"/>
      <c r="G10" s="169"/>
      <c r="H10" s="169"/>
      <c r="I10" s="169"/>
      <c r="J10" s="169"/>
      <c r="K10" s="169"/>
      <c r="L10" s="169"/>
      <c r="M10" s="169"/>
      <c r="N10" s="169"/>
    </row>
    <row r="11" spans="2:14" ht="12.75" customHeight="1">
      <c r="B11" s="152"/>
      <c r="E11" s="169"/>
      <c r="F11" s="169"/>
      <c r="G11" s="169"/>
      <c r="H11" s="169"/>
      <c r="I11" s="169"/>
      <c r="J11" s="169"/>
      <c r="K11" s="169"/>
      <c r="L11" s="169"/>
      <c r="M11" s="169"/>
      <c r="N11" s="169"/>
    </row>
    <row r="12" spans="2:14" ht="6.75" customHeight="1">
      <c r="B12" s="37"/>
      <c r="C12" s="37"/>
      <c r="D12" s="37"/>
      <c r="E12" s="37"/>
      <c r="F12" s="37"/>
      <c r="G12" s="37"/>
      <c r="H12" s="37"/>
      <c r="I12" s="37"/>
      <c r="J12" s="37"/>
      <c r="K12" s="37"/>
      <c r="L12" s="37"/>
      <c r="M12" s="37"/>
      <c r="N12" s="37"/>
    </row>
    <row r="13" spans="1:13" ht="13.5" customHeight="1">
      <c r="A13" s="37"/>
      <c r="B13" s="37"/>
      <c r="C13" s="37"/>
      <c r="D13" s="37"/>
      <c r="E13" s="37"/>
      <c r="F13" s="37"/>
      <c r="K13" s="37"/>
      <c r="L13" s="37"/>
      <c r="M13" s="37"/>
    </row>
    <row r="14" spans="1:15" ht="13.5" customHeight="1" thickBot="1">
      <c r="A14" s="37"/>
      <c r="B14" s="62" t="s">
        <v>282</v>
      </c>
      <c r="C14" s="62"/>
      <c r="D14" s="37"/>
      <c r="E14" s="43" t="s">
        <v>126</v>
      </c>
      <c r="F14" s="43" t="s">
        <v>127</v>
      </c>
      <c r="G14" s="43" t="s">
        <v>128</v>
      </c>
      <c r="H14" s="43" t="s">
        <v>129</v>
      </c>
      <c r="K14" s="62" t="s">
        <v>544</v>
      </c>
      <c r="L14" s="37"/>
      <c r="M14" s="43" t="s">
        <v>130</v>
      </c>
      <c r="N14" s="43" t="s">
        <v>131</v>
      </c>
      <c r="O14" s="43" t="s">
        <v>132</v>
      </c>
    </row>
    <row r="15" spans="2:15" ht="14.25" customHeight="1">
      <c r="B15" s="159"/>
      <c r="C15" s="153"/>
      <c r="D15" s="59"/>
      <c r="E15" s="645" t="s">
        <v>80</v>
      </c>
      <c r="F15" s="645" t="s">
        <v>171</v>
      </c>
      <c r="G15" s="645"/>
      <c r="H15" s="647" t="s">
        <v>492</v>
      </c>
      <c r="K15" s="159"/>
      <c r="L15" s="59"/>
      <c r="M15" s="645" t="s">
        <v>548</v>
      </c>
      <c r="N15" s="1009" t="s">
        <v>835</v>
      </c>
      <c r="O15" s="647" t="s">
        <v>549</v>
      </c>
    </row>
    <row r="16" spans="2:15" ht="12.75">
      <c r="B16" s="170"/>
      <c r="C16" s="37"/>
      <c r="D16" s="654"/>
      <c r="E16" s="648" t="s">
        <v>65</v>
      </c>
      <c r="F16" s="187" t="s">
        <v>367</v>
      </c>
      <c r="G16" s="187" t="s">
        <v>171</v>
      </c>
      <c r="H16" s="649" t="s">
        <v>493</v>
      </c>
      <c r="K16" s="170"/>
      <c r="L16" s="654"/>
      <c r="M16" s="187" t="s">
        <v>546</v>
      </c>
      <c r="N16" s="1010" t="s">
        <v>836</v>
      </c>
      <c r="O16" s="649" t="s">
        <v>550</v>
      </c>
    </row>
    <row r="17" spans="2:15" ht="12.75">
      <c r="B17" s="160"/>
      <c r="C17" s="134"/>
      <c r="D17" s="656" t="s">
        <v>78</v>
      </c>
      <c r="E17" s="650" t="s">
        <v>81</v>
      </c>
      <c r="F17" s="196" t="s">
        <v>160</v>
      </c>
      <c r="G17" s="196" t="s">
        <v>175</v>
      </c>
      <c r="H17" s="651" t="s">
        <v>494</v>
      </c>
      <c r="K17" s="160"/>
      <c r="L17" s="656" t="s">
        <v>545</v>
      </c>
      <c r="M17" s="196" t="s">
        <v>547</v>
      </c>
      <c r="N17" s="1011" t="s">
        <v>839</v>
      </c>
      <c r="O17" s="651" t="s">
        <v>551</v>
      </c>
    </row>
    <row r="18" spans="2:19" ht="13.5" customHeight="1">
      <c r="B18" s="138">
        <v>1</v>
      </c>
      <c r="C18" s="78"/>
      <c r="D18" s="412" t="s">
        <v>509</v>
      </c>
      <c r="E18" s="413" t="s">
        <v>77</v>
      </c>
      <c r="F18" s="495"/>
      <c r="G18" s="717"/>
      <c r="H18" s="578" t="str">
        <f aca="true" t="shared" si="0" ref="H18:H46">IF(G18="","",F18/G18)</f>
        <v/>
      </c>
      <c r="K18" s="126">
        <v>1</v>
      </c>
      <c r="L18" s="412"/>
      <c r="M18" s="1013"/>
      <c r="N18" s="497"/>
      <c r="O18" s="1006"/>
      <c r="S18" s="34" t="s">
        <v>780</v>
      </c>
    </row>
    <row r="19" spans="2:19" ht="13.5" customHeight="1">
      <c r="B19" s="138">
        <v>2</v>
      </c>
      <c r="C19" s="78"/>
      <c r="D19" s="412" t="s">
        <v>510</v>
      </c>
      <c r="E19" s="413" t="s">
        <v>508</v>
      </c>
      <c r="F19" s="495"/>
      <c r="G19" s="717"/>
      <c r="H19" s="578" t="str">
        <f t="shared" si="0"/>
        <v/>
      </c>
      <c r="K19" s="126">
        <v>2</v>
      </c>
      <c r="L19" s="412"/>
      <c r="M19" s="1013"/>
      <c r="N19" s="497"/>
      <c r="O19" s="1006"/>
      <c r="S19" s="34" t="s">
        <v>781</v>
      </c>
    </row>
    <row r="20" spans="2:19" ht="13.5" customHeight="1">
      <c r="B20" s="138">
        <v>3</v>
      </c>
      <c r="C20" s="78"/>
      <c r="D20" s="412" t="s">
        <v>246</v>
      </c>
      <c r="E20" s="413" t="s">
        <v>77</v>
      </c>
      <c r="F20" s="495"/>
      <c r="G20" s="717"/>
      <c r="H20" s="578" t="str">
        <f t="shared" si="0"/>
        <v/>
      </c>
      <c r="K20" s="126">
        <v>3</v>
      </c>
      <c r="L20" s="412"/>
      <c r="M20" s="1013"/>
      <c r="N20" s="497"/>
      <c r="O20" s="1006"/>
      <c r="S20" s="34" t="s">
        <v>782</v>
      </c>
    </row>
    <row r="21" spans="2:19" ht="13.5" customHeight="1">
      <c r="B21" s="126">
        <v>4</v>
      </c>
      <c r="C21" s="128"/>
      <c r="D21" s="412" t="s">
        <v>246</v>
      </c>
      <c r="E21" s="413" t="s">
        <v>77</v>
      </c>
      <c r="F21" s="495"/>
      <c r="G21" s="717"/>
      <c r="H21" s="578" t="str">
        <f t="shared" si="0"/>
        <v/>
      </c>
      <c r="K21" s="126">
        <v>4</v>
      </c>
      <c r="L21" s="414"/>
      <c r="M21" s="1013"/>
      <c r="N21" s="497"/>
      <c r="O21" s="1006"/>
      <c r="S21" s="34" t="s">
        <v>783</v>
      </c>
    </row>
    <row r="22" spans="2:19" ht="13.5" customHeight="1">
      <c r="B22" s="126">
        <v>5</v>
      </c>
      <c r="C22" s="128"/>
      <c r="D22" s="412" t="s">
        <v>246</v>
      </c>
      <c r="E22" s="413"/>
      <c r="F22" s="495"/>
      <c r="G22" s="717"/>
      <c r="H22" s="578" t="str">
        <f t="shared" si="0"/>
        <v/>
      </c>
      <c r="K22" s="126">
        <v>5</v>
      </c>
      <c r="L22" s="414"/>
      <c r="M22" s="1013"/>
      <c r="N22" s="497"/>
      <c r="O22" s="1006"/>
      <c r="S22" s="34" t="s">
        <v>784</v>
      </c>
    </row>
    <row r="23" spans="2:19" ht="13.5" customHeight="1">
      <c r="B23" s="126">
        <v>6</v>
      </c>
      <c r="C23" s="128"/>
      <c r="D23" s="412" t="s">
        <v>246</v>
      </c>
      <c r="E23" s="413"/>
      <c r="F23" s="495"/>
      <c r="G23" s="717"/>
      <c r="H23" s="578" t="str">
        <f t="shared" si="0"/>
        <v/>
      </c>
      <c r="K23" s="126">
        <v>6</v>
      </c>
      <c r="L23" s="414"/>
      <c r="M23" s="1013"/>
      <c r="N23" s="497"/>
      <c r="O23" s="1006"/>
      <c r="S23" s="34" t="s">
        <v>785</v>
      </c>
    </row>
    <row r="24" spans="2:19" ht="13.5" customHeight="1">
      <c r="B24" s="126">
        <v>7</v>
      </c>
      <c r="C24" s="128"/>
      <c r="D24" s="412" t="s">
        <v>246</v>
      </c>
      <c r="E24" s="413"/>
      <c r="F24" s="495"/>
      <c r="G24" s="717"/>
      <c r="H24" s="578" t="str">
        <f t="shared" si="0"/>
        <v/>
      </c>
      <c r="K24" s="126">
        <v>7</v>
      </c>
      <c r="L24" s="414"/>
      <c r="M24" s="1013"/>
      <c r="N24" s="497"/>
      <c r="O24" s="1006"/>
      <c r="S24" s="34" t="s">
        <v>786</v>
      </c>
    </row>
    <row r="25" spans="2:19" ht="13.5" customHeight="1">
      <c r="B25" s="126">
        <v>8</v>
      </c>
      <c r="C25" s="128"/>
      <c r="D25" s="414" t="s">
        <v>246</v>
      </c>
      <c r="E25" s="413"/>
      <c r="F25" s="495"/>
      <c r="G25" s="717"/>
      <c r="H25" s="578" t="str">
        <f t="shared" si="0"/>
        <v/>
      </c>
      <c r="K25" s="126">
        <v>8</v>
      </c>
      <c r="L25" s="414"/>
      <c r="M25" s="1013"/>
      <c r="N25" s="497"/>
      <c r="O25" s="1006"/>
      <c r="S25" s="34" t="s">
        <v>787</v>
      </c>
    </row>
    <row r="26" spans="2:19" ht="13.5" customHeight="1">
      <c r="B26" s="126">
        <v>9</v>
      </c>
      <c r="C26" s="128"/>
      <c r="D26" s="414" t="s">
        <v>246</v>
      </c>
      <c r="E26" s="413"/>
      <c r="F26" s="495"/>
      <c r="G26" s="717"/>
      <c r="H26" s="578" t="str">
        <f t="shared" si="0"/>
        <v/>
      </c>
      <c r="K26" s="126">
        <v>9</v>
      </c>
      <c r="L26" s="414"/>
      <c r="M26" s="1013"/>
      <c r="N26" s="497"/>
      <c r="O26" s="1006"/>
      <c r="S26" s="34" t="s">
        <v>788</v>
      </c>
    </row>
    <row r="27" spans="2:19" ht="13.5" customHeight="1">
      <c r="B27" s="126">
        <v>10</v>
      </c>
      <c r="C27" s="128"/>
      <c r="D27" s="414" t="s">
        <v>246</v>
      </c>
      <c r="E27" s="413"/>
      <c r="F27" s="495"/>
      <c r="G27" s="717"/>
      <c r="H27" s="578" t="str">
        <f t="shared" si="0"/>
        <v/>
      </c>
      <c r="K27" s="126">
        <v>10</v>
      </c>
      <c r="L27" s="414"/>
      <c r="M27" s="1013"/>
      <c r="N27" s="497"/>
      <c r="O27" s="1006"/>
      <c r="S27" s="34" t="s">
        <v>789</v>
      </c>
    </row>
    <row r="28" spans="2:19" ht="13.5" customHeight="1">
      <c r="B28" s="126">
        <v>11</v>
      </c>
      <c r="C28" s="128"/>
      <c r="D28" s="414" t="s">
        <v>246</v>
      </c>
      <c r="E28" s="413"/>
      <c r="F28" s="495"/>
      <c r="G28" s="717"/>
      <c r="H28" s="578" t="str">
        <f t="shared" si="0"/>
        <v/>
      </c>
      <c r="K28" s="126">
        <v>11</v>
      </c>
      <c r="L28" s="412"/>
      <c r="M28" s="1013"/>
      <c r="N28" s="497"/>
      <c r="O28" s="1006"/>
      <c r="S28" s="34" t="s">
        <v>790</v>
      </c>
    </row>
    <row r="29" spans="2:19" ht="13.5" customHeight="1">
      <c r="B29" s="126">
        <v>12</v>
      </c>
      <c r="C29" s="128"/>
      <c r="D29" s="414" t="s">
        <v>246</v>
      </c>
      <c r="E29" s="413"/>
      <c r="F29" s="495"/>
      <c r="G29" s="717"/>
      <c r="H29" s="578" t="str">
        <f t="shared" si="0"/>
        <v/>
      </c>
      <c r="K29" s="126">
        <v>12</v>
      </c>
      <c r="L29" s="412"/>
      <c r="M29" s="1013"/>
      <c r="N29" s="497"/>
      <c r="O29" s="1006"/>
      <c r="S29" s="34" t="s">
        <v>791</v>
      </c>
    </row>
    <row r="30" spans="2:19" ht="13.5" customHeight="1">
      <c r="B30" s="126">
        <v>13</v>
      </c>
      <c r="C30" s="128"/>
      <c r="D30" s="414" t="s">
        <v>246</v>
      </c>
      <c r="E30" s="413"/>
      <c r="F30" s="495"/>
      <c r="G30" s="717"/>
      <c r="H30" s="578" t="str">
        <f t="shared" si="0"/>
        <v/>
      </c>
      <c r="K30" s="126">
        <v>13</v>
      </c>
      <c r="L30" s="412"/>
      <c r="M30" s="1013"/>
      <c r="N30" s="497"/>
      <c r="O30" s="1006"/>
      <c r="S30" s="34" t="s">
        <v>792</v>
      </c>
    </row>
    <row r="31" spans="2:19" ht="13.5" customHeight="1">
      <c r="B31" s="140">
        <f>B30+1</f>
        <v>14</v>
      </c>
      <c r="C31" s="161"/>
      <c r="D31" s="414"/>
      <c r="E31" s="709"/>
      <c r="F31" s="498"/>
      <c r="G31" s="718"/>
      <c r="H31" s="710" t="str">
        <f t="shared" si="0"/>
        <v/>
      </c>
      <c r="K31" s="126">
        <v>14</v>
      </c>
      <c r="L31" s="412"/>
      <c r="M31" s="1013"/>
      <c r="N31" s="497"/>
      <c r="O31" s="1006"/>
      <c r="S31" s="34" t="s">
        <v>793</v>
      </c>
    </row>
    <row r="32" spans="2:15" ht="13.5" customHeight="1">
      <c r="B32" s="140">
        <f aca="true" t="shared" si="1" ref="B32:B46">B31+1</f>
        <v>15</v>
      </c>
      <c r="C32" s="161"/>
      <c r="D32" s="414"/>
      <c r="E32" s="709"/>
      <c r="F32" s="498"/>
      <c r="G32" s="718"/>
      <c r="H32" s="710" t="str">
        <f t="shared" si="0"/>
        <v/>
      </c>
      <c r="K32" s="126">
        <v>15</v>
      </c>
      <c r="L32" s="761"/>
      <c r="M32" s="495"/>
      <c r="N32" s="497"/>
      <c r="O32" s="1006"/>
    </row>
    <row r="33" spans="2:15" ht="13.5" customHeight="1">
      <c r="B33" s="140">
        <f t="shared" si="1"/>
        <v>16</v>
      </c>
      <c r="C33" s="161"/>
      <c r="D33" s="414"/>
      <c r="E33" s="709"/>
      <c r="F33" s="498"/>
      <c r="G33" s="718"/>
      <c r="H33" s="710" t="str">
        <f t="shared" si="0"/>
        <v/>
      </c>
      <c r="I33" s="150"/>
      <c r="K33" s="138">
        <v>16</v>
      </c>
      <c r="L33" s="740"/>
      <c r="M33" s="1014"/>
      <c r="N33" s="1012"/>
      <c r="O33" s="1007"/>
    </row>
    <row r="34" spans="2:15" ht="13.5" customHeight="1">
      <c r="B34" s="140">
        <f t="shared" si="1"/>
        <v>17</v>
      </c>
      <c r="C34" s="161"/>
      <c r="D34" s="414"/>
      <c r="E34" s="709"/>
      <c r="F34" s="498"/>
      <c r="G34" s="718"/>
      <c r="H34" s="710" t="str">
        <f t="shared" si="0"/>
        <v/>
      </c>
      <c r="I34" s="150"/>
      <c r="J34" s="327"/>
      <c r="K34" s="126">
        <f>K33+1</f>
        <v>17</v>
      </c>
      <c r="L34" s="414"/>
      <c r="M34" s="1013"/>
      <c r="N34" s="497"/>
      <c r="O34" s="1006"/>
    </row>
    <row r="35" spans="2:15" ht="13.5" customHeight="1">
      <c r="B35" s="140">
        <f t="shared" si="1"/>
        <v>18</v>
      </c>
      <c r="C35" s="161"/>
      <c r="D35" s="414"/>
      <c r="E35" s="709"/>
      <c r="F35" s="498"/>
      <c r="G35" s="718"/>
      <c r="H35" s="710" t="str">
        <f t="shared" si="0"/>
        <v/>
      </c>
      <c r="I35" s="150"/>
      <c r="J35" s="711"/>
      <c r="K35" s="126">
        <f aca="true" t="shared" si="2" ref="K35:K46">K34+1</f>
        <v>18</v>
      </c>
      <c r="L35" s="414"/>
      <c r="M35" s="1013"/>
      <c r="N35" s="497"/>
      <c r="O35" s="1006"/>
    </row>
    <row r="36" spans="2:15" ht="13.5" customHeight="1">
      <c r="B36" s="140">
        <f t="shared" si="1"/>
        <v>19</v>
      </c>
      <c r="C36" s="161"/>
      <c r="D36" s="414"/>
      <c r="E36" s="709"/>
      <c r="F36" s="498"/>
      <c r="G36" s="718"/>
      <c r="H36" s="710" t="str">
        <f t="shared" si="0"/>
        <v/>
      </c>
      <c r="J36" s="62"/>
      <c r="K36" s="126">
        <f t="shared" si="2"/>
        <v>19</v>
      </c>
      <c r="L36" s="414"/>
      <c r="M36" s="1013"/>
      <c r="N36" s="497"/>
      <c r="O36" s="1006"/>
    </row>
    <row r="37" spans="2:15" ht="13.5" customHeight="1">
      <c r="B37" s="140">
        <f t="shared" si="1"/>
        <v>20</v>
      </c>
      <c r="C37" s="161"/>
      <c r="D37" s="414"/>
      <c r="E37" s="709"/>
      <c r="F37" s="498"/>
      <c r="G37" s="718"/>
      <c r="H37" s="710" t="str">
        <f t="shared" si="0"/>
        <v/>
      </c>
      <c r="J37" s="37"/>
      <c r="K37" s="126">
        <f t="shared" si="2"/>
        <v>20</v>
      </c>
      <c r="L37" s="414"/>
      <c r="M37" s="1013"/>
      <c r="N37" s="497"/>
      <c r="O37" s="1006"/>
    </row>
    <row r="38" spans="2:15" ht="13.5" customHeight="1">
      <c r="B38" s="140">
        <f t="shared" si="1"/>
        <v>21</v>
      </c>
      <c r="C38" s="161"/>
      <c r="D38" s="414"/>
      <c r="E38" s="709"/>
      <c r="F38" s="498"/>
      <c r="G38" s="718"/>
      <c r="H38" s="710" t="str">
        <f t="shared" si="0"/>
        <v/>
      </c>
      <c r="J38" s="37"/>
      <c r="K38" s="126">
        <f t="shared" si="2"/>
        <v>21</v>
      </c>
      <c r="L38" s="414"/>
      <c r="M38" s="1013"/>
      <c r="N38" s="497"/>
      <c r="O38" s="1006"/>
    </row>
    <row r="39" spans="2:15" ht="13.5" customHeight="1">
      <c r="B39" s="140">
        <f t="shared" si="1"/>
        <v>22</v>
      </c>
      <c r="C39" s="161"/>
      <c r="D39" s="414"/>
      <c r="E39" s="709"/>
      <c r="F39" s="498"/>
      <c r="G39" s="718"/>
      <c r="H39" s="710" t="str">
        <f t="shared" si="0"/>
        <v/>
      </c>
      <c r="J39" s="37"/>
      <c r="K39" s="126">
        <f t="shared" si="2"/>
        <v>22</v>
      </c>
      <c r="L39" s="414"/>
      <c r="M39" s="1013"/>
      <c r="N39" s="497"/>
      <c r="O39" s="1006"/>
    </row>
    <row r="40" spans="2:15" ht="13.5" customHeight="1">
      <c r="B40" s="140">
        <f t="shared" si="1"/>
        <v>23</v>
      </c>
      <c r="C40" s="161"/>
      <c r="D40" s="414"/>
      <c r="E40" s="709"/>
      <c r="F40" s="498"/>
      <c r="G40" s="718"/>
      <c r="H40" s="710" t="str">
        <f t="shared" si="0"/>
        <v/>
      </c>
      <c r="J40" s="137"/>
      <c r="K40" s="126">
        <f t="shared" si="2"/>
        <v>23</v>
      </c>
      <c r="L40" s="414"/>
      <c r="M40" s="1013"/>
      <c r="N40" s="497"/>
      <c r="O40" s="1006"/>
    </row>
    <row r="41" spans="2:15" ht="13.5" customHeight="1">
      <c r="B41" s="140">
        <f t="shared" si="1"/>
        <v>24</v>
      </c>
      <c r="C41" s="161"/>
      <c r="D41" s="414"/>
      <c r="E41" s="709"/>
      <c r="F41" s="498"/>
      <c r="G41" s="718"/>
      <c r="H41" s="710" t="str">
        <f t="shared" si="0"/>
        <v/>
      </c>
      <c r="J41" s="137"/>
      <c r="K41" s="126">
        <f t="shared" si="2"/>
        <v>24</v>
      </c>
      <c r="L41" s="414"/>
      <c r="M41" s="1013"/>
      <c r="N41" s="497"/>
      <c r="O41" s="1006"/>
    </row>
    <row r="42" spans="2:15" ht="13.5" customHeight="1">
      <c r="B42" s="140">
        <f t="shared" si="1"/>
        <v>25</v>
      </c>
      <c r="C42" s="161"/>
      <c r="D42" s="414"/>
      <c r="E42" s="709"/>
      <c r="F42" s="498"/>
      <c r="G42" s="718"/>
      <c r="H42" s="710" t="str">
        <f t="shared" si="0"/>
        <v/>
      </c>
      <c r="J42" s="137"/>
      <c r="K42" s="126">
        <f t="shared" si="2"/>
        <v>25</v>
      </c>
      <c r="L42" s="414"/>
      <c r="M42" s="1013"/>
      <c r="N42" s="497"/>
      <c r="O42" s="1006"/>
    </row>
    <row r="43" spans="2:15" ht="13.5" customHeight="1">
      <c r="B43" s="140">
        <f t="shared" si="1"/>
        <v>26</v>
      </c>
      <c r="C43" s="161"/>
      <c r="D43" s="414"/>
      <c r="E43" s="709"/>
      <c r="F43" s="498"/>
      <c r="G43" s="718"/>
      <c r="H43" s="710" t="str">
        <f t="shared" si="0"/>
        <v/>
      </c>
      <c r="J43" s="137"/>
      <c r="K43" s="126">
        <f t="shared" si="2"/>
        <v>26</v>
      </c>
      <c r="L43" s="412"/>
      <c r="M43" s="1013"/>
      <c r="N43" s="497"/>
      <c r="O43" s="1006"/>
    </row>
    <row r="44" spans="2:15" ht="13.5" customHeight="1">
      <c r="B44" s="140">
        <f t="shared" si="1"/>
        <v>27</v>
      </c>
      <c r="C44" s="161"/>
      <c r="D44" s="414"/>
      <c r="E44" s="709"/>
      <c r="F44" s="498"/>
      <c r="G44" s="718"/>
      <c r="H44" s="710" t="str">
        <f t="shared" si="0"/>
        <v/>
      </c>
      <c r="J44" s="137"/>
      <c r="K44" s="126">
        <f t="shared" si="2"/>
        <v>27</v>
      </c>
      <c r="L44" s="412"/>
      <c r="M44" s="1013"/>
      <c r="N44" s="497"/>
      <c r="O44" s="1006"/>
    </row>
    <row r="45" spans="2:15" ht="13.5" customHeight="1">
      <c r="B45" s="140">
        <f t="shared" si="1"/>
        <v>28</v>
      </c>
      <c r="C45" s="161"/>
      <c r="D45" s="414"/>
      <c r="E45" s="709"/>
      <c r="F45" s="498"/>
      <c r="G45" s="718"/>
      <c r="H45" s="710" t="str">
        <f t="shared" si="0"/>
        <v/>
      </c>
      <c r="J45" s="137"/>
      <c r="K45" s="126">
        <f t="shared" si="2"/>
        <v>28</v>
      </c>
      <c r="L45" s="412"/>
      <c r="M45" s="1013"/>
      <c r="N45" s="497"/>
      <c r="O45" s="1006"/>
    </row>
    <row r="46" spans="2:15" ht="13.5" customHeight="1" thickBot="1">
      <c r="B46" s="140">
        <f t="shared" si="1"/>
        <v>29</v>
      </c>
      <c r="C46" s="161"/>
      <c r="D46" s="414"/>
      <c r="E46" s="709"/>
      <c r="F46" s="498"/>
      <c r="G46" s="718"/>
      <c r="H46" s="710" t="str">
        <f t="shared" si="0"/>
        <v/>
      </c>
      <c r="J46" s="137"/>
      <c r="K46" s="143">
        <f t="shared" si="2"/>
        <v>29</v>
      </c>
      <c r="L46" s="414"/>
      <c r="M46" s="1015"/>
      <c r="N46" s="500"/>
      <c r="O46" s="1008"/>
    </row>
    <row r="47" spans="2:17" ht="13.5" customHeight="1" thickBot="1">
      <c r="B47" s="156">
        <v>30</v>
      </c>
      <c r="C47" s="61" t="s">
        <v>554</v>
      </c>
      <c r="D47" s="61"/>
      <c r="E47" s="568"/>
      <c r="F47" s="569">
        <f>SUM(F18:F46)</f>
        <v>0</v>
      </c>
      <c r="G47" s="719">
        <f>SUM(G18:G46)</f>
        <v>0</v>
      </c>
      <c r="H47" s="579">
        <f>IF(G47=0,0,F47/G47)</f>
        <v>0</v>
      </c>
      <c r="J47" s="137"/>
      <c r="K47" s="322">
        <v>30</v>
      </c>
      <c r="L47" s="323" t="s">
        <v>554</v>
      </c>
      <c r="M47" s="527">
        <f>SUM(M18:M46)</f>
        <v>0</v>
      </c>
      <c r="N47" s="528">
        <f>SUM(N18:N46)</f>
        <v>0</v>
      </c>
      <c r="O47" s="528"/>
      <c r="P47" s="716"/>
      <c r="Q47" s="37"/>
    </row>
    <row r="48" spans="2:17" ht="13.5" customHeight="1">
      <c r="B48" s="711"/>
      <c r="C48" s="150"/>
      <c r="D48" s="713"/>
      <c r="E48" s="723"/>
      <c r="F48" s="724"/>
      <c r="G48" s="725"/>
      <c r="H48" s="712"/>
      <c r="J48" s="137"/>
      <c r="K48" s="741"/>
      <c r="L48" s="742"/>
      <c r="M48" s="742"/>
      <c r="N48" s="743"/>
      <c r="O48" s="744"/>
      <c r="P48" s="744"/>
      <c r="Q48" s="37"/>
    </row>
    <row r="49" spans="2:16" ht="31.5" customHeight="1">
      <c r="B49" s="1186" t="s">
        <v>840</v>
      </c>
      <c r="C49" s="1186"/>
      <c r="D49" s="1186"/>
      <c r="E49" s="1186"/>
      <c r="F49" s="1186"/>
      <c r="G49" s="1186"/>
      <c r="H49" s="1186"/>
      <c r="I49" s="1186"/>
      <c r="J49" s="1186"/>
      <c r="K49" s="1186"/>
      <c r="L49" s="1186"/>
      <c r="M49" s="1186"/>
      <c r="N49" s="1186"/>
      <c r="O49" s="745"/>
      <c r="P49" s="745"/>
    </row>
    <row r="50" spans="2:16" ht="13.5" customHeight="1">
      <c r="B50" s="720"/>
      <c r="C50" s="150"/>
      <c r="D50" s="713"/>
      <c r="E50" s="723"/>
      <c r="F50" s="724"/>
      <c r="G50" s="725"/>
      <c r="H50" s="712"/>
      <c r="J50" s="137"/>
      <c r="K50" s="258"/>
      <c r="L50" s="258"/>
      <c r="M50" s="716"/>
      <c r="N50" s="716"/>
      <c r="O50" s="716"/>
      <c r="P50" s="716"/>
    </row>
    <row r="51" spans="8:16" ht="13.5" customHeight="1">
      <c r="H51" s="714"/>
      <c r="J51" s="137"/>
      <c r="K51" s="742"/>
      <c r="L51" s="742"/>
      <c r="M51" s="743"/>
      <c r="N51" s="744"/>
      <c r="O51" s="744"/>
      <c r="P51" s="716"/>
    </row>
    <row r="52" spans="8:12" ht="13.5" customHeight="1">
      <c r="H52" s="714"/>
      <c r="J52" s="137"/>
      <c r="K52" s="167"/>
      <c r="L52" s="167"/>
    </row>
    <row r="53" spans="8:10" ht="13.5" customHeight="1">
      <c r="H53" s="714"/>
      <c r="J53" s="137"/>
    </row>
    <row r="54" spans="8:10" ht="13.5" customHeight="1">
      <c r="H54" s="714"/>
      <c r="J54" s="89"/>
    </row>
    <row r="55" spans="8:10" ht="13.5" customHeight="1">
      <c r="H55" s="715"/>
      <c r="J55" s="327"/>
    </row>
    <row r="56" ht="12.75">
      <c r="H56" s="715"/>
    </row>
    <row r="57" ht="12.75">
      <c r="H57" s="715"/>
    </row>
    <row r="58" ht="12.75">
      <c r="H58" s="715"/>
    </row>
    <row r="59" ht="12.75">
      <c r="H59" s="715"/>
    </row>
    <row r="60" ht="12.75">
      <c r="H60" s="715"/>
    </row>
    <row r="61" ht="12.75">
      <c r="H61" s="715"/>
    </row>
    <row r="62" ht="12.75">
      <c r="H62" s="715"/>
    </row>
    <row r="63" ht="12.75">
      <c r="H63" s="715"/>
    </row>
    <row r="64" ht="12.75">
      <c r="H64" s="715"/>
    </row>
    <row r="65" ht="12.75">
      <c r="H65" s="715"/>
    </row>
    <row r="66" ht="12.75">
      <c r="H66" s="715"/>
    </row>
    <row r="67" ht="12.75">
      <c r="H67" s="715"/>
    </row>
    <row r="68" ht="12.75">
      <c r="H68" s="715"/>
    </row>
  </sheetData>
  <sheetProtection password="D3F9" sheet="1" objects="1" scenarios="1"/>
  <mergeCells count="7">
    <mergeCell ref="B49:N49"/>
    <mergeCell ref="B9:P9"/>
    <mergeCell ref="B8:P8"/>
    <mergeCell ref="P2:Q2"/>
    <mergeCell ref="P3:Q3"/>
    <mergeCell ref="P4:Q4"/>
    <mergeCell ref="P5:Q5"/>
  </mergeCells>
  <dataValidations count="3">
    <dataValidation type="decimal" operator="greaterThanOrEqual" allowBlank="1" showInputMessage="1" showErrorMessage="1" error="Please ensure Waiver Contractor Fees is greater than or equal to zero" sqref="F48 F18:F46 F50">
      <formula1>0</formula1>
    </dataValidation>
    <dataValidation type="decimal" operator="greaterThanOrEqual" allowBlank="1" showInputMessage="1" showErrorMessage="1" error="Please ensure Waiver Hours is greater than zero" sqref="O18:O46 G18:G46 O49:O50 G48 G50">
      <formula1>0</formula1>
    </dataValidation>
    <dataValidation type="list" allowBlank="1" showInputMessage="1" showErrorMessage="1" sqref="L18:L46">
      <formula1>$S$18:$S$31</formula1>
    </dataValidation>
  </dataValidations>
  <printOptions horizontalCentered="1"/>
  <pageMargins left="0.25" right="0.25" top="0.43" bottom="0.25" header="0.63" footer="0"/>
  <pageSetup fitToHeight="1" fitToWidth="1" horizontalDpi="600" verticalDpi="600" orientation="landscape" r:id="rId3"/>
  <headerFooter alignWithMargins="0">
    <oddHeader>&amp;LCommonwealth of Pennsylvania
Office of Developmental Programs
Cost Report for the Consolidated Waiver Program</oddHeader>
    <oddFooter>&amp;LEffective: 7/1/2016&amp;C&amp;P of &amp;N&amp;RVersion 12.0</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CSMGMT</dc:title>
  <dc:subject/>
  <dc:creator>HCFA</dc:creator>
  <cp:keywords/>
  <dc:description/>
  <cp:lastModifiedBy>Bavin, Nicole</cp:lastModifiedBy>
  <cp:lastPrinted>2016-07-05T15:29:41Z</cp:lastPrinted>
  <dcterms:created xsi:type="dcterms:W3CDTF">1997-08-14T20:13:00Z</dcterms:created>
  <dcterms:modified xsi:type="dcterms:W3CDTF">2016-08-19T20:33:07Z</dcterms:modified>
  <cp:category/>
  <cp:version/>
  <cp:contentType/>
  <cp:contentStatus/>
</cp:coreProperties>
</file>